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<sst xmlns="http://schemas.openxmlformats.org/spreadsheetml/2006/main" count="161" uniqueCount="132">
  <si>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</si>
  <si>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</si>
  <si>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</si>
  <si>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</si>
  <si>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</si>
  <si>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</si>
  <si>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</si>
  <si>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</si>
  <si>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</si>
  <si>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</si>
  <si>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</si>
  <si>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</si>
  <si>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</si>
  <si>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</si>
  <si>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</si>
  <si>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</si>
  <si>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</si>
  <si>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</si>
  <si>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</si>
  <si>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</si>
  <si>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Statale MADRE TERESA DI CALCUTTA</t>
  </si>
  <si>
    <t>20138 MILANO (MI) Via Mondolfo, 7 C.F. 80124350150 C.M. MIIC8AN00D</t>
  </si>
  <si>
    <t>6081500160 del 11/12/2015</t>
  </si>
  <si>
    <t>n. 00475/12/2015 del 17/12/2015</t>
  </si>
  <si>
    <t>366 del 23/12/2015</t>
  </si>
  <si>
    <t>160186720 del 02/01/2016</t>
  </si>
  <si>
    <t>1/FE del 18/01/2016</t>
  </si>
  <si>
    <t>501 del 31/12/2015</t>
  </si>
  <si>
    <t>511 del 31/12/2015</t>
  </si>
  <si>
    <t>541/EL del 28/01/2016</t>
  </si>
  <si>
    <t>752E del 03/02/2016</t>
  </si>
  <si>
    <t>60 del 09/02/2016</t>
  </si>
  <si>
    <t>18/FE del 10/02/2016</t>
  </si>
  <si>
    <t>604 del 16/02/2016</t>
  </si>
  <si>
    <t>FE/160105 del 29/02/2016</t>
  </si>
  <si>
    <t>160625034 del 02/03/2016</t>
  </si>
  <si>
    <t>V3-3280 del 18/02/2016</t>
  </si>
  <si>
    <t>49 del 09/03/2016</t>
  </si>
  <si>
    <t>16/PA/0000081 del 25/02/2016</t>
  </si>
  <si>
    <t>16/483 del 24/02/2016</t>
  </si>
  <si>
    <t>21/FE del 25/02/2016</t>
  </si>
  <si>
    <t>10 del 29/02/2016</t>
  </si>
  <si>
    <t>E/11 del 11/02/2016</t>
  </si>
  <si>
    <t>751 del 24/03/2016</t>
  </si>
  <si>
    <t>752 del 24/03/2016</t>
  </si>
  <si>
    <t>101 del 06/04/2016</t>
  </si>
  <si>
    <t>V3-6884 del 30/03/2016</t>
  </si>
  <si>
    <t>1855E del 29/03/2016</t>
  </si>
  <si>
    <t>V3-5767 del 16/03/2016</t>
  </si>
  <si>
    <t>000087/PA del 30/03/2016</t>
  </si>
  <si>
    <t>000084/PA del 30/03/2016</t>
  </si>
  <si>
    <t>000086/PA del 30/03/2016</t>
  </si>
  <si>
    <t>000085/PA del 30/03/2016</t>
  </si>
  <si>
    <t>3015 del 13/04/2016</t>
  </si>
  <si>
    <t>3 del 06/04/2016</t>
  </si>
  <si>
    <t>3/165 del 19/04/2016</t>
  </si>
  <si>
    <t>000058 del 27/04/2016</t>
  </si>
  <si>
    <t>9 del 31/03/2016</t>
  </si>
  <si>
    <t>64 /PA del 30/04/2016</t>
  </si>
  <si>
    <t>3643 del 30/04/2016</t>
  </si>
  <si>
    <t>38/FE del 29/04/2016</t>
  </si>
  <si>
    <t>40/FE del 29/04/2016</t>
  </si>
  <si>
    <t>161018532 del 02/05/2016</t>
  </si>
  <si>
    <t>3833 del 03/05/2016</t>
  </si>
  <si>
    <t>28/PA del 04/05/2016</t>
  </si>
  <si>
    <t>V3-9659 del 27/04/2016</t>
  </si>
  <si>
    <t>1077 del 29/04/2016</t>
  </si>
  <si>
    <t>3832 del 03/05/2016</t>
  </si>
  <si>
    <t>173/2016 del 14/04/2016</t>
  </si>
  <si>
    <t>156 del 13/05/2016</t>
  </si>
  <si>
    <t>566/P del 13/05/2016</t>
  </si>
  <si>
    <t>174M del 16/05/2016</t>
  </si>
  <si>
    <t>39/FE del 29/04/2016</t>
  </si>
  <si>
    <t>8101003916 del 18/05/2016</t>
  </si>
  <si>
    <t>E/62 del 17/05/2016</t>
  </si>
  <si>
    <t>190 del 26/05/2016</t>
  </si>
  <si>
    <t>4552 del 31/05/2016</t>
  </si>
  <si>
    <t>17/2016/PA del 31/05/2016</t>
  </si>
  <si>
    <t>4 del 05/06/2016</t>
  </si>
  <si>
    <t>42 PA del 07/06/2016</t>
  </si>
  <si>
    <t>FATTPA 5_16 del 09/06/2016</t>
  </si>
  <si>
    <t>27/PA del 25/03/2016</t>
  </si>
  <si>
    <t>FATTPA 3_16 del 13/06/2016</t>
  </si>
  <si>
    <t>29/E del 12/05/2016</t>
  </si>
  <si>
    <t>45/FE del 09/06/2016</t>
  </si>
  <si>
    <t>324 del 01/06/2016</t>
  </si>
  <si>
    <t>328 del 01/06/2016</t>
  </si>
  <si>
    <t>231 del 22/06/2016</t>
  </si>
  <si>
    <t>49/FE del 22/06/2016</t>
  </si>
  <si>
    <t>2007 del 13/04/2016</t>
  </si>
  <si>
    <t>16/2880 del 23/06/2016</t>
  </si>
  <si>
    <t>1559 del 10/06/2016</t>
  </si>
  <si>
    <t>244 del 29/06/2016</t>
  </si>
  <si>
    <t>57/PA del 15/06/2016</t>
  </si>
  <si>
    <t>161506433 del 02/07/2016</t>
  </si>
  <si>
    <t>042/E del 03/06/2016</t>
  </si>
  <si>
    <t>1560 del 10/06/2016</t>
  </si>
  <si>
    <t>381 del 30/06/2016</t>
  </si>
  <si>
    <t>091/PA /16 del 25/07/2016</t>
  </si>
  <si>
    <t>2775 del 05/08/2016</t>
  </si>
  <si>
    <t>334 del 27/07/2016</t>
  </si>
  <si>
    <t>304 del 06/07/2016</t>
  </si>
  <si>
    <t>305 del 06/07/2016</t>
  </si>
  <si>
    <t>27 del 30/06/2016</t>
  </si>
  <si>
    <t>161951077 del 02/09/2016</t>
  </si>
  <si>
    <t>340 del 12/09/2016</t>
  </si>
  <si>
    <t>55/FE del 08/09/2016</t>
  </si>
  <si>
    <t>2242 del 15/09/2016</t>
  </si>
  <si>
    <t>56/FE del 15/09/2016</t>
  </si>
  <si>
    <t>2237 del 15/09/2016</t>
  </si>
  <si>
    <t>2241 del 15/09/2016</t>
  </si>
  <si>
    <t>2459 del 23/09/2016</t>
  </si>
  <si>
    <t>000146 del 30/09/2016</t>
  </si>
  <si>
    <t>000354/PA del 30/09/2016</t>
  </si>
  <si>
    <t>000353/PA del 30/09/2016</t>
  </si>
  <si>
    <t>000355/PA del 30/09/2016</t>
  </si>
  <si>
    <t>000356/PA del 30/09/2016</t>
  </si>
  <si>
    <t>V3-16136 del 30/09/2016</t>
  </si>
  <si>
    <t>V3-16138 del 30/09/2016</t>
  </si>
  <si>
    <t>V3-15194 del 22/09/2016</t>
  </si>
  <si>
    <t>V3-16137 del 30/09/2016</t>
  </si>
  <si>
    <t>13/P1 del 24/10/2016</t>
  </si>
  <si>
    <t>315 del 19/10/2016</t>
  </si>
  <si>
    <t>V3-16727 del 03/10/2016</t>
  </si>
  <si>
    <t>41922 del 20/10/2016</t>
  </si>
  <si>
    <t>n. 00350/12/2016 del 28/10/2016</t>
  </si>
  <si>
    <t>7097 del 15/11/2016</t>
  </si>
  <si>
    <t>408 del 16/11/2016</t>
  </si>
  <si>
    <t>409 del 16/11/2016</t>
  </si>
  <si>
    <t>596 del 18/11/2016</t>
  </si>
  <si>
    <t>PA 297 del 28/11/2016</t>
  </si>
  <si>
    <t>631 del 28/11/2016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</si>
</sst>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2016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115</v>
      </c>
      <c r="B10" s="37"/>
      <c r="C10" s="50">
        <f>SUM(C16:D19)</f>
        <v>131237.99</v>
      </c>
      <c r="D10" s="37"/>
      <c r="E10" s="38">
        <f>('Trimestre 1'!H1+'Trimestre 2'!H1+'Trimestre 3'!H1+'Trimestre 4'!H1)/C10</f>
        <v>-23.941158196647173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22</v>
      </c>
      <c r="C16" s="51">
        <f>'Trimestre 1'!B1</f>
        <v>31664.3</v>
      </c>
      <c r="D16" s="52"/>
      <c r="E16" s="51">
        <f>'Trimestre 1'!G1</f>
        <v>-33.63768313210777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54</v>
      </c>
      <c r="C17" s="51">
        <f>'Trimestre 2'!B1</f>
        <v>54381.23</v>
      </c>
      <c r="D17" s="52"/>
      <c r="E17" s="51">
        <f>'Trimestre 2'!G1</f>
        <v>-28.862134784373204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14</v>
      </c>
      <c r="C18" s="51">
        <f>'Trimestre 3'!B1</f>
        <v>22751</v>
      </c>
      <c r="D18" s="52"/>
      <c r="E18" s="51">
        <f>'Trimestre 3'!G1</f>
        <v>7.293147553953673</v>
      </c>
      <c r="F18" s="53"/>
    </row>
    <row r="19" spans="1:6" ht="21.75" customHeight="1" thickBot="1">
      <c r="A19" s="24" t="s">
        <v>18</v>
      </c>
      <c r="B19" s="25">
        <f>'Trimestre 4'!C1</f>
        <v>25</v>
      </c>
      <c r="C19" s="47">
        <f>'Trimestre 4'!B1</f>
        <v>22441.46</v>
      </c>
      <c r="D19" s="49"/>
      <c r="E19" s="47">
        <f>'Trimestre 4'!G1</f>
        <v>-29.999999999999996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31664.3</v>
      </c>
      <c r="C1">
        <f>COUNTA(A4:A203)</f>
        <v>22</v>
      </c>
      <c r="G1" s="20">
        <f>IF(B1&lt;&gt;0,H1/B1,0)</f>
        <v>-33.63768313210777</v>
      </c>
      <c r="H1" s="19">
        <f>SUM(H4:H195)</f>
        <v>-1065113.69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275</v>
      </c>
      <c r="C4" s="17">
        <v>42389</v>
      </c>
      <c r="D4" s="17">
        <v>42380</v>
      </c>
      <c r="E4" s="17"/>
      <c r="F4" s="17"/>
      <c r="G4" s="1">
        <f>D4-C4-(F4-E4)</f>
        <v>-9</v>
      </c>
      <c r="H4" s="16">
        <f>B4*G4</f>
        <v>-2475</v>
      </c>
    </row>
    <row r="5" spans="1:8" ht="15">
      <c r="A5" s="28" t="s">
        <v>23</v>
      </c>
      <c r="B5" s="16">
        <v>555</v>
      </c>
      <c r="C5" s="17">
        <v>42755</v>
      </c>
      <c r="D5" s="17">
        <v>42380</v>
      </c>
      <c r="E5" s="17"/>
      <c r="F5" s="17"/>
      <c r="G5" s="1">
        <f aca="true" t="shared" si="0" ref="G5:G68">D5-C5-(F5-E5)</f>
        <v>-375</v>
      </c>
      <c r="H5" s="16">
        <f aca="true" t="shared" si="1" ref="H5:H68">B5*G5</f>
        <v>-208125</v>
      </c>
    </row>
    <row r="6" spans="1:8" ht="15">
      <c r="A6" s="28" t="s">
        <v>24</v>
      </c>
      <c r="B6" s="16">
        <v>160</v>
      </c>
      <c r="C6" s="17">
        <v>42396</v>
      </c>
      <c r="D6" s="17">
        <v>42380</v>
      </c>
      <c r="E6" s="17"/>
      <c r="F6" s="17"/>
      <c r="G6" s="1">
        <f t="shared" si="0"/>
        <v>-16</v>
      </c>
      <c r="H6" s="16">
        <f t="shared" si="1"/>
        <v>-2560</v>
      </c>
    </row>
    <row r="7" spans="1:8" ht="15">
      <c r="A7" s="28" t="s">
        <v>25</v>
      </c>
      <c r="B7" s="16">
        <v>97.61</v>
      </c>
      <c r="C7" s="17">
        <v>42410</v>
      </c>
      <c r="D7" s="17">
        <v>42380</v>
      </c>
      <c r="E7" s="17"/>
      <c r="F7" s="17"/>
      <c r="G7" s="1">
        <f t="shared" si="0"/>
        <v>-30</v>
      </c>
      <c r="H7" s="16">
        <f t="shared" si="1"/>
        <v>-2928.3</v>
      </c>
    </row>
    <row r="8" spans="1:8" ht="15">
      <c r="A8" s="28" t="s">
        <v>25</v>
      </c>
      <c r="B8" s="16">
        <v>0</v>
      </c>
      <c r="C8" s="17">
        <v>42410</v>
      </c>
      <c r="D8" s="17">
        <v>42380</v>
      </c>
      <c r="E8" s="17"/>
      <c r="F8" s="17"/>
      <c r="G8" s="1">
        <f t="shared" si="0"/>
        <v>-30</v>
      </c>
      <c r="H8" s="16">
        <f t="shared" si="1"/>
        <v>0</v>
      </c>
    </row>
    <row r="9" spans="1:8" ht="15">
      <c r="A9" s="28" t="s">
        <v>26</v>
      </c>
      <c r="B9" s="16">
        <v>230</v>
      </c>
      <c r="C9" s="17">
        <v>42419</v>
      </c>
      <c r="D9" s="17">
        <v>42389</v>
      </c>
      <c r="E9" s="17"/>
      <c r="F9" s="17"/>
      <c r="G9" s="1">
        <f t="shared" si="0"/>
        <v>-30</v>
      </c>
      <c r="H9" s="16">
        <f t="shared" si="1"/>
        <v>-6900</v>
      </c>
    </row>
    <row r="10" spans="1:8" ht="15">
      <c r="A10" s="28" t="s">
        <v>27</v>
      </c>
      <c r="B10" s="16">
        <v>8811.72</v>
      </c>
      <c r="C10" s="17">
        <v>42425</v>
      </c>
      <c r="D10" s="17">
        <v>42397</v>
      </c>
      <c r="E10" s="17"/>
      <c r="F10" s="17"/>
      <c r="G10" s="1">
        <f t="shared" si="0"/>
        <v>-28</v>
      </c>
      <c r="H10" s="16">
        <f t="shared" si="1"/>
        <v>-246728.15999999997</v>
      </c>
    </row>
    <row r="11" spans="1:8" ht="15">
      <c r="A11" s="28" t="s">
        <v>28</v>
      </c>
      <c r="B11" s="16">
        <v>6572.97</v>
      </c>
      <c r="C11" s="17">
        <v>42432</v>
      </c>
      <c r="D11" s="17">
        <v>42402</v>
      </c>
      <c r="E11" s="17"/>
      <c r="F11" s="17"/>
      <c r="G11" s="1">
        <f t="shared" si="0"/>
        <v>-30</v>
      </c>
      <c r="H11" s="16">
        <f t="shared" si="1"/>
        <v>-197189.1</v>
      </c>
    </row>
    <row r="12" spans="1:8" ht="15">
      <c r="A12" s="28" t="s">
        <v>29</v>
      </c>
      <c r="B12" s="16">
        <v>495</v>
      </c>
      <c r="C12" s="17">
        <v>42432</v>
      </c>
      <c r="D12" s="17">
        <v>42402</v>
      </c>
      <c r="E12" s="17"/>
      <c r="F12" s="17"/>
      <c r="G12" s="1">
        <f t="shared" si="0"/>
        <v>-30</v>
      </c>
      <c r="H12" s="16">
        <f t="shared" si="1"/>
        <v>-14850</v>
      </c>
    </row>
    <row r="13" spans="1:8" ht="15">
      <c r="A13" s="28" t="s">
        <v>30</v>
      </c>
      <c r="B13" s="16">
        <v>2385</v>
      </c>
      <c r="C13" s="17">
        <v>42439</v>
      </c>
      <c r="D13" s="17">
        <v>42409</v>
      </c>
      <c r="E13" s="17"/>
      <c r="F13" s="17"/>
      <c r="G13" s="1">
        <f t="shared" si="0"/>
        <v>-30</v>
      </c>
      <c r="H13" s="16">
        <f t="shared" si="1"/>
        <v>-71550</v>
      </c>
    </row>
    <row r="14" spans="1:8" ht="15">
      <c r="A14" s="28" t="s">
        <v>31</v>
      </c>
      <c r="B14" s="16">
        <v>1200</v>
      </c>
      <c r="C14" s="17">
        <v>42440</v>
      </c>
      <c r="D14" s="17">
        <v>42415</v>
      </c>
      <c r="E14" s="17"/>
      <c r="F14" s="17"/>
      <c r="G14" s="1">
        <f t="shared" si="0"/>
        <v>-25</v>
      </c>
      <c r="H14" s="16">
        <f t="shared" si="1"/>
        <v>-30000</v>
      </c>
    </row>
    <row r="15" spans="1:8" ht="15">
      <c r="A15" s="28" t="s">
        <v>32</v>
      </c>
      <c r="B15" s="16">
        <v>521.5</v>
      </c>
      <c r="C15" s="17">
        <v>42442</v>
      </c>
      <c r="D15" s="17">
        <v>42415</v>
      </c>
      <c r="E15" s="17"/>
      <c r="F15" s="17"/>
      <c r="G15" s="1">
        <f t="shared" si="0"/>
        <v>-27</v>
      </c>
      <c r="H15" s="16">
        <f t="shared" si="1"/>
        <v>-14080.5</v>
      </c>
    </row>
    <row r="16" spans="1:8" ht="15">
      <c r="A16" s="28" t="s">
        <v>33</v>
      </c>
      <c r="B16" s="16">
        <v>178.86</v>
      </c>
      <c r="C16" s="17">
        <v>42453</v>
      </c>
      <c r="D16" s="17">
        <v>42423</v>
      </c>
      <c r="E16" s="17"/>
      <c r="F16" s="17"/>
      <c r="G16" s="1">
        <f t="shared" si="0"/>
        <v>-30</v>
      </c>
      <c r="H16" s="16">
        <f t="shared" si="1"/>
        <v>-5365.8</v>
      </c>
    </row>
    <row r="17" spans="1:8" ht="15">
      <c r="A17" s="28" t="s">
        <v>34</v>
      </c>
      <c r="B17" s="16">
        <v>394</v>
      </c>
      <c r="C17" s="17">
        <v>42468</v>
      </c>
      <c r="D17" s="17">
        <v>42439</v>
      </c>
      <c r="E17" s="17"/>
      <c r="F17" s="17"/>
      <c r="G17" s="1">
        <f t="shared" si="0"/>
        <v>-29</v>
      </c>
      <c r="H17" s="16">
        <f t="shared" si="1"/>
        <v>-11426</v>
      </c>
    </row>
    <row r="18" spans="1:8" ht="15">
      <c r="A18" s="28" t="s">
        <v>35</v>
      </c>
      <c r="B18" s="16">
        <v>97.61</v>
      </c>
      <c r="C18" s="17">
        <v>42468</v>
      </c>
      <c r="D18" s="17">
        <v>42439</v>
      </c>
      <c r="E18" s="17"/>
      <c r="F18" s="17"/>
      <c r="G18" s="1">
        <f t="shared" si="0"/>
        <v>-29</v>
      </c>
      <c r="H18" s="16">
        <f t="shared" si="1"/>
        <v>-2830.69</v>
      </c>
    </row>
    <row r="19" spans="1:8" ht="15">
      <c r="A19" s="28" t="s">
        <v>36</v>
      </c>
      <c r="B19" s="16">
        <v>229.32</v>
      </c>
      <c r="C19" s="17">
        <v>42459</v>
      </c>
      <c r="D19" s="17">
        <v>42439</v>
      </c>
      <c r="E19" s="17"/>
      <c r="F19" s="17"/>
      <c r="G19" s="1">
        <f t="shared" si="0"/>
        <v>-20</v>
      </c>
      <c r="H19" s="16">
        <f t="shared" si="1"/>
        <v>-4586.4</v>
      </c>
    </row>
    <row r="20" spans="1:8" ht="15">
      <c r="A20" s="28" t="s">
        <v>37</v>
      </c>
      <c r="B20" s="16">
        <v>6635.66</v>
      </c>
      <c r="C20" s="17">
        <v>42468</v>
      </c>
      <c r="D20" s="17">
        <v>42439</v>
      </c>
      <c r="E20" s="17"/>
      <c r="F20" s="17"/>
      <c r="G20" s="1">
        <f t="shared" si="0"/>
        <v>-29</v>
      </c>
      <c r="H20" s="16">
        <f t="shared" si="1"/>
        <v>-192434.13999999998</v>
      </c>
    </row>
    <row r="21" spans="1:8" ht="15">
      <c r="A21" s="28" t="s">
        <v>38</v>
      </c>
      <c r="B21" s="16">
        <v>98</v>
      </c>
      <c r="C21" s="17">
        <v>42459</v>
      </c>
      <c r="D21" s="17">
        <v>42439</v>
      </c>
      <c r="E21" s="17"/>
      <c r="F21" s="17"/>
      <c r="G21" s="1">
        <f t="shared" si="0"/>
        <v>-20</v>
      </c>
      <c r="H21" s="16">
        <f t="shared" si="1"/>
        <v>-1960</v>
      </c>
    </row>
    <row r="22" spans="1:8" ht="15">
      <c r="A22" s="28" t="s">
        <v>39</v>
      </c>
      <c r="B22" s="16">
        <v>778.69</v>
      </c>
      <c r="C22" s="17">
        <v>42459</v>
      </c>
      <c r="D22" s="17">
        <v>42439</v>
      </c>
      <c r="E22" s="17"/>
      <c r="F22" s="17"/>
      <c r="G22" s="1">
        <f t="shared" si="0"/>
        <v>-20</v>
      </c>
      <c r="H22" s="16">
        <f t="shared" si="1"/>
        <v>-15573.800000000001</v>
      </c>
    </row>
    <row r="23" spans="1:8" ht="15">
      <c r="A23" s="28" t="s">
        <v>40</v>
      </c>
      <c r="B23" s="16">
        <v>250</v>
      </c>
      <c r="C23" s="17">
        <v>42459</v>
      </c>
      <c r="D23" s="17">
        <v>42439</v>
      </c>
      <c r="E23" s="17"/>
      <c r="F23" s="17"/>
      <c r="G23" s="1">
        <f t="shared" si="0"/>
        <v>-20</v>
      </c>
      <c r="H23" s="16">
        <f t="shared" si="1"/>
        <v>-5000</v>
      </c>
    </row>
    <row r="24" spans="1:8" ht="15">
      <c r="A24" s="28" t="s">
        <v>41</v>
      </c>
      <c r="B24" s="16">
        <v>98.36</v>
      </c>
      <c r="C24" s="17">
        <v>42476</v>
      </c>
      <c r="D24" s="17">
        <v>42446</v>
      </c>
      <c r="E24" s="17"/>
      <c r="F24" s="17"/>
      <c r="G24" s="1">
        <f t="shared" si="0"/>
        <v>-30</v>
      </c>
      <c r="H24" s="16">
        <f t="shared" si="1"/>
        <v>-2950.8</v>
      </c>
    </row>
    <row r="25" spans="1:8" ht="15">
      <c r="A25" s="28" t="s">
        <v>42</v>
      </c>
      <c r="B25" s="16">
        <v>1600</v>
      </c>
      <c r="C25" s="17">
        <v>42468</v>
      </c>
      <c r="D25" s="17">
        <v>42452</v>
      </c>
      <c r="E25" s="17"/>
      <c r="F25" s="17"/>
      <c r="G25" s="1">
        <f t="shared" si="0"/>
        <v>-16</v>
      </c>
      <c r="H25" s="16">
        <f t="shared" si="1"/>
        <v>-25600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54381.23</v>
      </c>
      <c r="C1">
        <f>COUNTA(A4:A203)</f>
        <v>54</v>
      </c>
      <c r="G1" s="20">
        <f>IF(B1&lt;&gt;0,H1/B1,0)</f>
        <v>-28.862134784373204</v>
      </c>
      <c r="H1" s="19">
        <f>SUM(H4:H195)</f>
        <v>-1569558.3899999997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43</v>
      </c>
      <c r="B4" s="16">
        <v>378</v>
      </c>
      <c r="C4" s="17">
        <v>42503</v>
      </c>
      <c r="D4" s="17">
        <v>42473</v>
      </c>
      <c r="E4" s="17"/>
      <c r="F4" s="17"/>
      <c r="G4" s="1">
        <f>D4-C4-(F4-E4)</f>
        <v>-30</v>
      </c>
      <c r="H4" s="16">
        <f>B4*G4</f>
        <v>-11340</v>
      </c>
    </row>
    <row r="5" spans="1:8" ht="15">
      <c r="A5" s="28" t="s">
        <v>44</v>
      </c>
      <c r="B5" s="16">
        <v>60</v>
      </c>
      <c r="C5" s="17">
        <v>42503</v>
      </c>
      <c r="D5" s="17">
        <v>42473</v>
      </c>
      <c r="E5" s="17"/>
      <c r="F5" s="17"/>
      <c r="G5" s="1">
        <f aca="true" t="shared" si="0" ref="G5:G68">D5-C5-(F5-E5)</f>
        <v>-30</v>
      </c>
      <c r="H5" s="16">
        <f aca="true" t="shared" si="1" ref="H5:H68">B5*G5</f>
        <v>-1800</v>
      </c>
    </row>
    <row r="6" spans="1:8" ht="15">
      <c r="A6" s="28" t="s">
        <v>45</v>
      </c>
      <c r="B6" s="16">
        <v>7987.86</v>
      </c>
      <c r="C6" s="17">
        <v>42503</v>
      </c>
      <c r="D6" s="17">
        <v>42473</v>
      </c>
      <c r="E6" s="17"/>
      <c r="F6" s="17"/>
      <c r="G6" s="1">
        <f t="shared" si="0"/>
        <v>-30</v>
      </c>
      <c r="H6" s="16">
        <f t="shared" si="1"/>
        <v>-239635.8</v>
      </c>
    </row>
    <row r="7" spans="1:8" ht="15">
      <c r="A7" s="28" t="s">
        <v>46</v>
      </c>
      <c r="B7" s="16">
        <v>117.69</v>
      </c>
      <c r="C7" s="17">
        <v>42503</v>
      </c>
      <c r="D7" s="17">
        <v>42473</v>
      </c>
      <c r="E7" s="17"/>
      <c r="F7" s="17"/>
      <c r="G7" s="1">
        <f t="shared" si="0"/>
        <v>-30</v>
      </c>
      <c r="H7" s="16">
        <f t="shared" si="1"/>
        <v>-3530.7</v>
      </c>
    </row>
    <row r="8" spans="1:8" ht="15">
      <c r="A8" s="28" t="s">
        <v>47</v>
      </c>
      <c r="B8" s="16">
        <v>90</v>
      </c>
      <c r="C8" s="17">
        <v>42503</v>
      </c>
      <c r="D8" s="17">
        <v>42473</v>
      </c>
      <c r="E8" s="17"/>
      <c r="F8" s="17"/>
      <c r="G8" s="1">
        <f t="shared" si="0"/>
        <v>-30</v>
      </c>
      <c r="H8" s="16">
        <f t="shared" si="1"/>
        <v>-2700</v>
      </c>
    </row>
    <row r="9" spans="1:8" ht="15">
      <c r="A9" s="28" t="s">
        <v>48</v>
      </c>
      <c r="B9" s="16">
        <v>210.33</v>
      </c>
      <c r="C9" s="17">
        <v>42503</v>
      </c>
      <c r="D9" s="17">
        <v>42473</v>
      </c>
      <c r="E9" s="17"/>
      <c r="F9" s="17"/>
      <c r="G9" s="1">
        <f t="shared" si="0"/>
        <v>-30</v>
      </c>
      <c r="H9" s="16">
        <f t="shared" si="1"/>
        <v>-6309.900000000001</v>
      </c>
    </row>
    <row r="10" spans="1:8" ht="15">
      <c r="A10" s="28" t="s">
        <v>49</v>
      </c>
      <c r="B10" s="16">
        <v>40.44</v>
      </c>
      <c r="C10" s="17">
        <v>42503</v>
      </c>
      <c r="D10" s="17">
        <v>42473</v>
      </c>
      <c r="E10" s="17"/>
      <c r="F10" s="17"/>
      <c r="G10" s="1">
        <f t="shared" si="0"/>
        <v>-30</v>
      </c>
      <c r="H10" s="16">
        <f t="shared" si="1"/>
        <v>-1213.1999999999998</v>
      </c>
    </row>
    <row r="11" spans="1:8" ht="15">
      <c r="A11" s="28" t="s">
        <v>50</v>
      </c>
      <c r="B11" s="16">
        <v>17.64</v>
      </c>
      <c r="C11" s="17">
        <v>42503</v>
      </c>
      <c r="D11" s="17">
        <v>42473</v>
      </c>
      <c r="E11" s="17"/>
      <c r="F11" s="17"/>
      <c r="G11" s="1">
        <f t="shared" si="0"/>
        <v>-30</v>
      </c>
      <c r="H11" s="16">
        <f t="shared" si="1"/>
        <v>-529.2</v>
      </c>
    </row>
    <row r="12" spans="1:8" ht="15">
      <c r="A12" s="28" t="s">
        <v>51</v>
      </c>
      <c r="B12" s="16">
        <v>35.28</v>
      </c>
      <c r="C12" s="17">
        <v>42503</v>
      </c>
      <c r="D12" s="17">
        <v>42473</v>
      </c>
      <c r="E12" s="17"/>
      <c r="F12" s="17"/>
      <c r="G12" s="1">
        <f t="shared" si="0"/>
        <v>-30</v>
      </c>
      <c r="H12" s="16">
        <f t="shared" si="1"/>
        <v>-1058.4</v>
      </c>
    </row>
    <row r="13" spans="1:8" ht="15">
      <c r="A13" s="28" t="s">
        <v>52</v>
      </c>
      <c r="B13" s="16">
        <v>17.64</v>
      </c>
      <c r="C13" s="17">
        <v>42503</v>
      </c>
      <c r="D13" s="17">
        <v>42473</v>
      </c>
      <c r="E13" s="17"/>
      <c r="F13" s="17"/>
      <c r="G13" s="1">
        <f t="shared" si="0"/>
        <v>-30</v>
      </c>
      <c r="H13" s="16">
        <f t="shared" si="1"/>
        <v>-529.2</v>
      </c>
    </row>
    <row r="14" spans="1:8" ht="15">
      <c r="A14" s="28" t="s">
        <v>49</v>
      </c>
      <c r="B14" s="16">
        <v>0</v>
      </c>
      <c r="C14" s="17">
        <v>42503</v>
      </c>
      <c r="D14" s="17">
        <v>42474</v>
      </c>
      <c r="E14" s="17"/>
      <c r="F14" s="17"/>
      <c r="G14" s="1">
        <f t="shared" si="0"/>
        <v>-29</v>
      </c>
      <c r="H14" s="16">
        <f t="shared" si="1"/>
        <v>0</v>
      </c>
    </row>
    <row r="15" spans="1:8" ht="15">
      <c r="A15" s="28" t="s">
        <v>53</v>
      </c>
      <c r="B15" s="16">
        <v>261.14</v>
      </c>
      <c r="C15" s="17">
        <v>42503</v>
      </c>
      <c r="D15" s="17">
        <v>42479</v>
      </c>
      <c r="E15" s="17"/>
      <c r="F15" s="17"/>
      <c r="G15" s="1">
        <f t="shared" si="0"/>
        <v>-24</v>
      </c>
      <c r="H15" s="16">
        <f t="shared" si="1"/>
        <v>-6267.36</v>
      </c>
    </row>
    <row r="16" spans="1:8" ht="15">
      <c r="A16" s="28" t="s">
        <v>54</v>
      </c>
      <c r="B16" s="16">
        <v>606</v>
      </c>
      <c r="C16" s="17">
        <v>42503</v>
      </c>
      <c r="D16" s="17">
        <v>42479</v>
      </c>
      <c r="E16" s="17"/>
      <c r="F16" s="17"/>
      <c r="G16" s="1">
        <f t="shared" si="0"/>
        <v>-24</v>
      </c>
      <c r="H16" s="16">
        <f t="shared" si="1"/>
        <v>-14544</v>
      </c>
    </row>
    <row r="17" spans="1:8" ht="15">
      <c r="A17" s="28" t="s">
        <v>55</v>
      </c>
      <c r="B17" s="16">
        <v>496.8</v>
      </c>
      <c r="C17" s="17">
        <v>42519</v>
      </c>
      <c r="D17" s="17">
        <v>42492</v>
      </c>
      <c r="E17" s="17"/>
      <c r="F17" s="17"/>
      <c r="G17" s="1">
        <f t="shared" si="0"/>
        <v>-27</v>
      </c>
      <c r="H17" s="16">
        <f t="shared" si="1"/>
        <v>-13413.6</v>
      </c>
    </row>
    <row r="18" spans="1:8" ht="15">
      <c r="A18" s="28" t="s">
        <v>56</v>
      </c>
      <c r="B18" s="16">
        <v>1749.08</v>
      </c>
      <c r="C18" s="17">
        <v>42519</v>
      </c>
      <c r="D18" s="17">
        <v>42492</v>
      </c>
      <c r="E18" s="17"/>
      <c r="F18" s="17"/>
      <c r="G18" s="1">
        <f t="shared" si="0"/>
        <v>-27</v>
      </c>
      <c r="H18" s="16">
        <f t="shared" si="1"/>
        <v>-47225.159999999996</v>
      </c>
    </row>
    <row r="19" spans="1:8" ht="15">
      <c r="A19" s="28" t="s">
        <v>56</v>
      </c>
      <c r="B19" s="16">
        <v>0</v>
      </c>
      <c r="C19" s="17">
        <v>42519</v>
      </c>
      <c r="D19" s="17">
        <v>42492</v>
      </c>
      <c r="E19" s="17"/>
      <c r="F19" s="17"/>
      <c r="G19" s="1">
        <f t="shared" si="0"/>
        <v>-27</v>
      </c>
      <c r="H19" s="16">
        <f t="shared" si="1"/>
        <v>0</v>
      </c>
    </row>
    <row r="20" spans="1:8" ht="15">
      <c r="A20" s="28" t="s">
        <v>57</v>
      </c>
      <c r="B20" s="16">
        <v>587.5</v>
      </c>
      <c r="C20" s="17">
        <v>42524</v>
      </c>
      <c r="D20" s="17">
        <v>42494</v>
      </c>
      <c r="E20" s="17"/>
      <c r="F20" s="17"/>
      <c r="G20" s="1">
        <f t="shared" si="0"/>
        <v>-30</v>
      </c>
      <c r="H20" s="16">
        <f t="shared" si="1"/>
        <v>-17625</v>
      </c>
    </row>
    <row r="21" spans="1:8" ht="15">
      <c r="A21" s="28" t="s">
        <v>58</v>
      </c>
      <c r="B21" s="16">
        <v>530</v>
      </c>
      <c r="C21" s="17">
        <v>42524</v>
      </c>
      <c r="D21" s="17">
        <v>42494</v>
      </c>
      <c r="E21" s="17"/>
      <c r="F21" s="17"/>
      <c r="G21" s="1">
        <f t="shared" si="0"/>
        <v>-30</v>
      </c>
      <c r="H21" s="16">
        <f t="shared" si="1"/>
        <v>-15900</v>
      </c>
    </row>
    <row r="22" spans="1:8" ht="15">
      <c r="A22" s="28" t="s">
        <v>59</v>
      </c>
      <c r="B22" s="16">
        <v>226.63</v>
      </c>
      <c r="C22" s="17">
        <v>42524</v>
      </c>
      <c r="D22" s="17">
        <v>42494</v>
      </c>
      <c r="E22" s="17"/>
      <c r="F22" s="17"/>
      <c r="G22" s="1">
        <f t="shared" si="0"/>
        <v>-30</v>
      </c>
      <c r="H22" s="16">
        <f t="shared" si="1"/>
        <v>-6798.9</v>
      </c>
    </row>
    <row r="23" spans="1:8" ht="15">
      <c r="A23" s="28" t="s">
        <v>60</v>
      </c>
      <c r="B23" s="16">
        <v>265.16</v>
      </c>
      <c r="C23" s="17">
        <v>42524</v>
      </c>
      <c r="D23" s="17">
        <v>42494</v>
      </c>
      <c r="E23" s="17"/>
      <c r="F23" s="17"/>
      <c r="G23" s="1">
        <f t="shared" si="0"/>
        <v>-30</v>
      </c>
      <c r="H23" s="16">
        <f t="shared" si="1"/>
        <v>-7954.800000000001</v>
      </c>
    </row>
    <row r="24" spans="1:8" ht="15">
      <c r="A24" s="28" t="s">
        <v>61</v>
      </c>
      <c r="B24" s="16">
        <v>409.91</v>
      </c>
      <c r="C24" s="17">
        <v>42524</v>
      </c>
      <c r="D24" s="17">
        <v>42494</v>
      </c>
      <c r="E24" s="17"/>
      <c r="F24" s="17"/>
      <c r="G24" s="1">
        <f t="shared" si="0"/>
        <v>-30</v>
      </c>
      <c r="H24" s="16">
        <f t="shared" si="1"/>
        <v>-12297.300000000001</v>
      </c>
    </row>
    <row r="25" spans="1:8" ht="15">
      <c r="A25" s="28" t="s">
        <v>62</v>
      </c>
      <c r="B25" s="16">
        <v>97.61</v>
      </c>
      <c r="C25" s="17">
        <v>42530</v>
      </c>
      <c r="D25" s="17">
        <v>42501</v>
      </c>
      <c r="E25" s="17"/>
      <c r="F25" s="17"/>
      <c r="G25" s="1">
        <f t="shared" si="0"/>
        <v>-29</v>
      </c>
      <c r="H25" s="16">
        <f t="shared" si="1"/>
        <v>-2830.69</v>
      </c>
    </row>
    <row r="26" spans="1:8" ht="15">
      <c r="A26" s="28" t="s">
        <v>63</v>
      </c>
      <c r="B26" s="16">
        <v>178.32</v>
      </c>
      <c r="C26" s="17">
        <v>42530</v>
      </c>
      <c r="D26" s="17">
        <v>42501</v>
      </c>
      <c r="E26" s="17"/>
      <c r="F26" s="17"/>
      <c r="G26" s="1">
        <f t="shared" si="0"/>
        <v>-29</v>
      </c>
      <c r="H26" s="16">
        <f t="shared" si="1"/>
        <v>-5171.28</v>
      </c>
    </row>
    <row r="27" spans="1:8" ht="15">
      <c r="A27" s="28" t="s">
        <v>64</v>
      </c>
      <c r="B27" s="16">
        <v>1401.4</v>
      </c>
      <c r="C27" s="17">
        <v>42531</v>
      </c>
      <c r="D27" s="17">
        <v>42501</v>
      </c>
      <c r="E27" s="17"/>
      <c r="F27" s="17"/>
      <c r="G27" s="1">
        <f t="shared" si="0"/>
        <v>-30</v>
      </c>
      <c r="H27" s="16">
        <f t="shared" si="1"/>
        <v>-42042</v>
      </c>
    </row>
    <row r="28" spans="1:8" ht="15">
      <c r="A28" s="28" t="s">
        <v>64</v>
      </c>
      <c r="B28" s="16">
        <v>82.8</v>
      </c>
      <c r="C28" s="17">
        <v>42531</v>
      </c>
      <c r="D28" s="17">
        <v>42501</v>
      </c>
      <c r="E28" s="17"/>
      <c r="F28" s="17"/>
      <c r="G28" s="1">
        <f t="shared" si="0"/>
        <v>-30</v>
      </c>
      <c r="H28" s="16">
        <f t="shared" si="1"/>
        <v>-2484</v>
      </c>
    </row>
    <row r="29" spans="1:8" ht="15">
      <c r="A29" s="28" t="s">
        <v>65</v>
      </c>
      <c r="B29" s="16">
        <v>119.35</v>
      </c>
      <c r="C29" s="17">
        <v>42530</v>
      </c>
      <c r="D29" s="17">
        <v>42501</v>
      </c>
      <c r="E29" s="17"/>
      <c r="F29" s="17"/>
      <c r="G29" s="1">
        <f t="shared" si="0"/>
        <v>-29</v>
      </c>
      <c r="H29" s="16">
        <f t="shared" si="1"/>
        <v>-3461.1499999999996</v>
      </c>
    </row>
    <row r="30" spans="1:8" ht="15">
      <c r="A30" s="28" t="s">
        <v>66</v>
      </c>
      <c r="B30" s="16">
        <v>70</v>
      </c>
      <c r="C30" s="17">
        <v>42530</v>
      </c>
      <c r="D30" s="17">
        <v>42501</v>
      </c>
      <c r="E30" s="17"/>
      <c r="F30" s="17"/>
      <c r="G30" s="1">
        <f t="shared" si="0"/>
        <v>-29</v>
      </c>
      <c r="H30" s="16">
        <f t="shared" si="1"/>
        <v>-2030</v>
      </c>
    </row>
    <row r="31" spans="1:8" ht="15">
      <c r="A31" s="28" t="s">
        <v>67</v>
      </c>
      <c r="B31" s="16">
        <v>83.71</v>
      </c>
      <c r="C31" s="17">
        <v>42530</v>
      </c>
      <c r="D31" s="17">
        <v>42501</v>
      </c>
      <c r="E31" s="17"/>
      <c r="F31" s="17"/>
      <c r="G31" s="1">
        <f t="shared" si="0"/>
        <v>-29</v>
      </c>
      <c r="H31" s="16">
        <f t="shared" si="1"/>
        <v>-2427.5899999999997</v>
      </c>
    </row>
    <row r="32" spans="1:8" ht="15">
      <c r="A32" s="28" t="s">
        <v>68</v>
      </c>
      <c r="B32" s="16">
        <v>165</v>
      </c>
      <c r="C32" s="17">
        <v>42537</v>
      </c>
      <c r="D32" s="17">
        <v>42507</v>
      </c>
      <c r="E32" s="17"/>
      <c r="F32" s="17"/>
      <c r="G32" s="1">
        <f t="shared" si="0"/>
        <v>-30</v>
      </c>
      <c r="H32" s="16">
        <f t="shared" si="1"/>
        <v>-4950</v>
      </c>
    </row>
    <row r="33" spans="1:8" ht="15">
      <c r="A33" s="28" t="s">
        <v>69</v>
      </c>
      <c r="B33" s="16">
        <v>6635.66</v>
      </c>
      <c r="C33" s="17">
        <v>42537</v>
      </c>
      <c r="D33" s="17">
        <v>42507</v>
      </c>
      <c r="E33" s="17"/>
      <c r="F33" s="17"/>
      <c r="G33" s="1">
        <f t="shared" si="0"/>
        <v>-30</v>
      </c>
      <c r="H33" s="16">
        <f t="shared" si="1"/>
        <v>-199069.8</v>
      </c>
    </row>
    <row r="34" spans="1:8" ht="15">
      <c r="A34" s="28" t="s">
        <v>70</v>
      </c>
      <c r="B34" s="16">
        <v>450</v>
      </c>
      <c r="C34" s="17">
        <v>42537</v>
      </c>
      <c r="D34" s="17">
        <v>42507</v>
      </c>
      <c r="E34" s="17"/>
      <c r="F34" s="17"/>
      <c r="G34" s="1">
        <f t="shared" si="0"/>
        <v>-30</v>
      </c>
      <c r="H34" s="16">
        <f t="shared" si="1"/>
        <v>-13500</v>
      </c>
    </row>
    <row r="35" spans="1:8" ht="15">
      <c r="A35" s="28" t="s">
        <v>71</v>
      </c>
      <c r="B35" s="16">
        <v>900</v>
      </c>
      <c r="C35" s="17">
        <v>42537</v>
      </c>
      <c r="D35" s="17">
        <v>42507</v>
      </c>
      <c r="E35" s="17"/>
      <c r="F35" s="17"/>
      <c r="G35" s="1">
        <f t="shared" si="0"/>
        <v>-30</v>
      </c>
      <c r="H35" s="16">
        <f t="shared" si="1"/>
        <v>-27000</v>
      </c>
    </row>
    <row r="36" spans="1:8" ht="15">
      <c r="A36" s="28" t="s">
        <v>72</v>
      </c>
      <c r="B36" s="16">
        <v>160.65</v>
      </c>
      <c r="C36" s="17">
        <v>42546</v>
      </c>
      <c r="D36" s="17">
        <v>42516</v>
      </c>
      <c r="E36" s="17"/>
      <c r="F36" s="17"/>
      <c r="G36" s="1">
        <f t="shared" si="0"/>
        <v>-30</v>
      </c>
      <c r="H36" s="16">
        <f t="shared" si="1"/>
        <v>-4819.5</v>
      </c>
    </row>
    <row r="37" spans="1:8" ht="15">
      <c r="A37" s="28" t="s">
        <v>73</v>
      </c>
      <c r="B37" s="16">
        <v>543.32</v>
      </c>
      <c r="C37" s="17">
        <v>42546</v>
      </c>
      <c r="D37" s="17">
        <v>42516</v>
      </c>
      <c r="E37" s="17"/>
      <c r="F37" s="17"/>
      <c r="G37" s="1">
        <f t="shared" si="0"/>
        <v>-30</v>
      </c>
      <c r="H37" s="16">
        <f t="shared" si="1"/>
        <v>-16299.600000000002</v>
      </c>
    </row>
    <row r="38" spans="1:8" ht="15">
      <c r="A38" s="28" t="s">
        <v>74</v>
      </c>
      <c r="B38" s="16">
        <v>600</v>
      </c>
      <c r="C38" s="17">
        <v>42546</v>
      </c>
      <c r="D38" s="17">
        <v>42517</v>
      </c>
      <c r="E38" s="17"/>
      <c r="F38" s="17"/>
      <c r="G38" s="1">
        <f t="shared" si="0"/>
        <v>-29</v>
      </c>
      <c r="H38" s="16">
        <f t="shared" si="1"/>
        <v>-17400</v>
      </c>
    </row>
    <row r="39" spans="1:8" ht="15">
      <c r="A39" s="28" t="s">
        <v>75</v>
      </c>
      <c r="B39" s="16">
        <v>8507.25</v>
      </c>
      <c r="C39" s="17">
        <v>42547</v>
      </c>
      <c r="D39" s="17">
        <v>42517</v>
      </c>
      <c r="E39" s="17"/>
      <c r="F39" s="17"/>
      <c r="G39" s="1">
        <f t="shared" si="0"/>
        <v>-30</v>
      </c>
      <c r="H39" s="16">
        <f t="shared" si="1"/>
        <v>-255217.5</v>
      </c>
    </row>
    <row r="40" spans="1:8" ht="15">
      <c r="A40" s="28" t="s">
        <v>76</v>
      </c>
      <c r="B40" s="16">
        <v>18.77</v>
      </c>
      <c r="C40" s="17">
        <v>42557</v>
      </c>
      <c r="D40" s="17">
        <v>42527</v>
      </c>
      <c r="E40" s="17"/>
      <c r="F40" s="17"/>
      <c r="G40" s="1">
        <f t="shared" si="0"/>
        <v>-30</v>
      </c>
      <c r="H40" s="16">
        <f t="shared" si="1"/>
        <v>-563.1</v>
      </c>
    </row>
    <row r="41" spans="1:8" ht="15">
      <c r="A41" s="28" t="s">
        <v>77</v>
      </c>
      <c r="B41" s="16">
        <v>750</v>
      </c>
      <c r="C41" s="17">
        <v>42559</v>
      </c>
      <c r="D41" s="17">
        <v>42529</v>
      </c>
      <c r="E41" s="17"/>
      <c r="F41" s="17"/>
      <c r="G41" s="1">
        <f t="shared" si="0"/>
        <v>-30</v>
      </c>
      <c r="H41" s="16">
        <f t="shared" si="1"/>
        <v>-22500</v>
      </c>
    </row>
    <row r="42" spans="1:8" ht="15">
      <c r="A42" s="28" t="s">
        <v>78</v>
      </c>
      <c r="B42" s="16">
        <v>1061.47</v>
      </c>
      <c r="C42" s="17">
        <v>42557</v>
      </c>
      <c r="D42" s="17">
        <v>42529</v>
      </c>
      <c r="E42" s="17"/>
      <c r="F42" s="17"/>
      <c r="G42" s="1">
        <f t="shared" si="0"/>
        <v>-28</v>
      </c>
      <c r="H42" s="16">
        <f t="shared" si="1"/>
        <v>-29721.16</v>
      </c>
    </row>
    <row r="43" spans="1:8" ht="15">
      <c r="A43" s="28" t="s">
        <v>79</v>
      </c>
      <c r="B43" s="16">
        <v>340</v>
      </c>
      <c r="C43" s="17">
        <v>42559</v>
      </c>
      <c r="D43" s="17">
        <v>42529</v>
      </c>
      <c r="E43" s="17"/>
      <c r="F43" s="17"/>
      <c r="G43" s="1">
        <f t="shared" si="0"/>
        <v>-30</v>
      </c>
      <c r="H43" s="16">
        <f t="shared" si="1"/>
        <v>-10200</v>
      </c>
    </row>
    <row r="44" spans="1:8" ht="15">
      <c r="A44" s="28" t="s">
        <v>80</v>
      </c>
      <c r="B44" s="16">
        <v>479.46</v>
      </c>
      <c r="C44" s="17">
        <v>42566</v>
      </c>
      <c r="D44" s="17">
        <v>42536</v>
      </c>
      <c r="E44" s="17"/>
      <c r="F44" s="17"/>
      <c r="G44" s="1">
        <f t="shared" si="0"/>
        <v>-30</v>
      </c>
      <c r="H44" s="16">
        <f t="shared" si="1"/>
        <v>-14383.8</v>
      </c>
    </row>
    <row r="45" spans="1:8" ht="15">
      <c r="A45" s="28" t="s">
        <v>81</v>
      </c>
      <c r="B45" s="16">
        <v>931</v>
      </c>
      <c r="C45" s="17">
        <v>42519</v>
      </c>
      <c r="D45" s="17">
        <v>42536</v>
      </c>
      <c r="E45" s="17"/>
      <c r="F45" s="17"/>
      <c r="G45" s="1">
        <f t="shared" si="0"/>
        <v>17</v>
      </c>
      <c r="H45" s="16">
        <f t="shared" si="1"/>
        <v>15827</v>
      </c>
    </row>
    <row r="46" spans="1:8" ht="15">
      <c r="A46" s="28" t="s">
        <v>82</v>
      </c>
      <c r="B46" s="16">
        <v>450</v>
      </c>
      <c r="C46" s="17">
        <v>42566</v>
      </c>
      <c r="D46" s="17">
        <v>42536</v>
      </c>
      <c r="E46" s="17"/>
      <c r="F46" s="17"/>
      <c r="G46" s="1">
        <f t="shared" si="0"/>
        <v>-30</v>
      </c>
      <c r="H46" s="16">
        <f t="shared" si="1"/>
        <v>-13500</v>
      </c>
    </row>
    <row r="47" spans="1:8" ht="15">
      <c r="A47" s="28" t="s">
        <v>83</v>
      </c>
      <c r="B47" s="16">
        <v>1454.55</v>
      </c>
      <c r="C47" s="17">
        <v>42566</v>
      </c>
      <c r="D47" s="17">
        <v>42538</v>
      </c>
      <c r="E47" s="17"/>
      <c r="F47" s="17"/>
      <c r="G47" s="1">
        <f t="shared" si="0"/>
        <v>-28</v>
      </c>
      <c r="H47" s="16">
        <f t="shared" si="1"/>
        <v>-40727.4</v>
      </c>
    </row>
    <row r="48" spans="1:8" ht="15">
      <c r="A48" s="28" t="s">
        <v>84</v>
      </c>
      <c r="B48" s="16">
        <v>148.98</v>
      </c>
      <c r="C48" s="17">
        <v>42574</v>
      </c>
      <c r="D48" s="17">
        <v>42544</v>
      </c>
      <c r="E48" s="17"/>
      <c r="F48" s="17"/>
      <c r="G48" s="1">
        <f t="shared" si="0"/>
        <v>-30</v>
      </c>
      <c r="H48" s="16">
        <f t="shared" si="1"/>
        <v>-4469.4</v>
      </c>
    </row>
    <row r="49" spans="1:8" ht="15">
      <c r="A49" s="28" t="s">
        <v>85</v>
      </c>
      <c r="B49" s="16">
        <v>93.33</v>
      </c>
      <c r="C49" s="17">
        <v>42574</v>
      </c>
      <c r="D49" s="17">
        <v>42544</v>
      </c>
      <c r="E49" s="17"/>
      <c r="F49" s="17"/>
      <c r="G49" s="1">
        <f t="shared" si="0"/>
        <v>-30</v>
      </c>
      <c r="H49" s="16">
        <f t="shared" si="1"/>
        <v>-2799.9</v>
      </c>
    </row>
    <row r="50" spans="1:8" ht="15">
      <c r="A50" s="28" t="s">
        <v>86</v>
      </c>
      <c r="B50" s="16">
        <v>219.05</v>
      </c>
      <c r="C50" s="17">
        <v>42574</v>
      </c>
      <c r="D50" s="17">
        <v>42544</v>
      </c>
      <c r="E50" s="17"/>
      <c r="F50" s="17"/>
      <c r="G50" s="1">
        <f t="shared" si="0"/>
        <v>-30</v>
      </c>
      <c r="H50" s="16">
        <f t="shared" si="1"/>
        <v>-6571.5</v>
      </c>
    </row>
    <row r="51" spans="1:8" ht="15">
      <c r="A51" s="28" t="s">
        <v>87</v>
      </c>
      <c r="B51" s="16">
        <v>8829.63</v>
      </c>
      <c r="C51" s="17">
        <v>42574</v>
      </c>
      <c r="D51" s="17">
        <v>42544</v>
      </c>
      <c r="E51" s="17"/>
      <c r="F51" s="17"/>
      <c r="G51" s="1">
        <f t="shared" si="0"/>
        <v>-30</v>
      </c>
      <c r="H51" s="16">
        <f t="shared" si="1"/>
        <v>-264888.89999999997</v>
      </c>
    </row>
    <row r="52" spans="1:8" ht="15">
      <c r="A52" s="28" t="s">
        <v>88</v>
      </c>
      <c r="B52" s="16">
        <v>204.1</v>
      </c>
      <c r="C52" s="17">
        <v>42574</v>
      </c>
      <c r="D52" s="17">
        <v>42544</v>
      </c>
      <c r="E52" s="17"/>
      <c r="F52" s="17"/>
      <c r="G52" s="1">
        <f t="shared" si="0"/>
        <v>-30</v>
      </c>
      <c r="H52" s="16">
        <f t="shared" si="1"/>
        <v>-6123</v>
      </c>
    </row>
    <row r="53" spans="1:8" ht="15">
      <c r="A53" s="28" t="s">
        <v>89</v>
      </c>
      <c r="B53" s="16">
        <v>630</v>
      </c>
      <c r="C53" s="17">
        <v>42581</v>
      </c>
      <c r="D53" s="17">
        <v>42551</v>
      </c>
      <c r="E53" s="17"/>
      <c r="F53" s="17"/>
      <c r="G53" s="1">
        <f t="shared" si="0"/>
        <v>-30</v>
      </c>
      <c r="H53" s="16">
        <f t="shared" si="1"/>
        <v>-18900</v>
      </c>
    </row>
    <row r="54" spans="1:8" ht="15">
      <c r="A54" s="28" t="s">
        <v>90</v>
      </c>
      <c r="B54" s="16">
        <v>75</v>
      </c>
      <c r="C54" s="17">
        <v>42581</v>
      </c>
      <c r="D54" s="17">
        <v>42551</v>
      </c>
      <c r="E54" s="17"/>
      <c r="F54" s="17"/>
      <c r="G54" s="1">
        <f t="shared" si="0"/>
        <v>-30</v>
      </c>
      <c r="H54" s="16">
        <f t="shared" si="1"/>
        <v>-2250</v>
      </c>
    </row>
    <row r="55" spans="1:8" ht="15">
      <c r="A55" s="28" t="s">
        <v>90</v>
      </c>
      <c r="B55" s="16">
        <v>0</v>
      </c>
      <c r="C55" s="17">
        <v>42581</v>
      </c>
      <c r="D55" s="17">
        <v>42551</v>
      </c>
      <c r="E55" s="17"/>
      <c r="F55" s="17"/>
      <c r="G55" s="1">
        <f t="shared" si="0"/>
        <v>-30</v>
      </c>
      <c r="H55" s="16">
        <f t="shared" si="1"/>
        <v>0</v>
      </c>
    </row>
    <row r="56" spans="1:8" ht="15">
      <c r="A56" s="28" t="s">
        <v>91</v>
      </c>
      <c r="B56" s="16">
        <v>378</v>
      </c>
      <c r="C56" s="17">
        <v>42581</v>
      </c>
      <c r="D56" s="17">
        <v>42551</v>
      </c>
      <c r="E56" s="17"/>
      <c r="F56" s="17"/>
      <c r="G56" s="1">
        <f t="shared" si="0"/>
        <v>-30</v>
      </c>
      <c r="H56" s="16">
        <f t="shared" si="1"/>
        <v>-11340</v>
      </c>
    </row>
    <row r="57" spans="1:8" ht="15">
      <c r="A57" s="28" t="s">
        <v>92</v>
      </c>
      <c r="B57" s="16">
        <v>4235.72</v>
      </c>
      <c r="C57" s="17">
        <v>42581</v>
      </c>
      <c r="D57" s="17">
        <v>42551</v>
      </c>
      <c r="E57" s="17"/>
      <c r="F57" s="17"/>
      <c r="G57" s="1">
        <f t="shared" si="0"/>
        <v>-30</v>
      </c>
      <c r="H57" s="16">
        <f t="shared" si="1"/>
        <v>-127071.6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22751</v>
      </c>
      <c r="C1">
        <f>COUNTA(A4:A203)</f>
        <v>14</v>
      </c>
      <c r="G1" s="20">
        <f>IF(B1&lt;&gt;0,H1/B1,0)</f>
        <v>7.293147553953673</v>
      </c>
      <c r="H1" s="19">
        <f>SUM(H4:H195)</f>
        <v>165926.40000000002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93</v>
      </c>
      <c r="B4" s="16">
        <v>130</v>
      </c>
      <c r="C4" s="17">
        <v>42585</v>
      </c>
      <c r="D4" s="17">
        <v>42555</v>
      </c>
      <c r="E4" s="17"/>
      <c r="F4" s="17"/>
      <c r="G4" s="1">
        <f>D4-C4-(F4-E4)</f>
        <v>-30</v>
      </c>
      <c r="H4" s="16">
        <f>B4*G4</f>
        <v>-3900</v>
      </c>
    </row>
    <row r="5" spans="1:8" ht="15">
      <c r="A5" s="28" t="s">
        <v>94</v>
      </c>
      <c r="B5" s="16">
        <v>97.61</v>
      </c>
      <c r="C5" s="17">
        <v>42586</v>
      </c>
      <c r="D5" s="17">
        <v>42556</v>
      </c>
      <c r="E5" s="17"/>
      <c r="F5" s="17"/>
      <c r="G5" s="1">
        <f aca="true" t="shared" si="0" ref="G5:G68">D5-C5-(F5-E5)</f>
        <v>-30</v>
      </c>
      <c r="H5" s="16">
        <f aca="true" t="shared" si="1" ref="H5:H68">B5*G5</f>
        <v>-2928.3</v>
      </c>
    </row>
    <row r="6" spans="1:8" ht="15">
      <c r="A6" s="28" t="s">
        <v>95</v>
      </c>
      <c r="B6" s="16">
        <v>727.27</v>
      </c>
      <c r="C6" s="17">
        <v>42592</v>
      </c>
      <c r="D6" s="17">
        <v>42562</v>
      </c>
      <c r="E6" s="17"/>
      <c r="F6" s="17"/>
      <c r="G6" s="1">
        <f t="shared" si="0"/>
        <v>-30</v>
      </c>
      <c r="H6" s="16">
        <f t="shared" si="1"/>
        <v>-21818.1</v>
      </c>
    </row>
    <row r="7" spans="1:8" ht="15">
      <c r="A7" s="28" t="s">
        <v>96</v>
      </c>
      <c r="B7" s="16">
        <v>60</v>
      </c>
      <c r="C7" s="17">
        <v>42592</v>
      </c>
      <c r="D7" s="17">
        <v>42562</v>
      </c>
      <c r="E7" s="17"/>
      <c r="F7" s="17"/>
      <c r="G7" s="1">
        <f t="shared" si="0"/>
        <v>-30</v>
      </c>
      <c r="H7" s="16">
        <f t="shared" si="1"/>
        <v>-1800</v>
      </c>
    </row>
    <row r="8" spans="1:8" ht="15">
      <c r="A8" s="28" t="s">
        <v>97</v>
      </c>
      <c r="B8" s="16">
        <v>171.42</v>
      </c>
      <c r="C8" s="17">
        <v>42592</v>
      </c>
      <c r="D8" s="17">
        <v>42562</v>
      </c>
      <c r="E8" s="17"/>
      <c r="F8" s="17"/>
      <c r="G8" s="1">
        <f t="shared" si="0"/>
        <v>-30</v>
      </c>
      <c r="H8" s="16">
        <f t="shared" si="1"/>
        <v>-5142.599999999999</v>
      </c>
    </row>
    <row r="9" spans="1:8" ht="15">
      <c r="A9" s="28" t="s">
        <v>98</v>
      </c>
      <c r="B9" s="16">
        <v>544.76</v>
      </c>
      <c r="C9" s="17">
        <v>42636</v>
      </c>
      <c r="D9" s="17">
        <v>42606</v>
      </c>
      <c r="E9" s="17"/>
      <c r="F9" s="17"/>
      <c r="G9" s="1">
        <f t="shared" si="0"/>
        <v>-30</v>
      </c>
      <c r="H9" s="16">
        <f t="shared" si="1"/>
        <v>-16342.8</v>
      </c>
    </row>
    <row r="10" spans="1:8" ht="15">
      <c r="A10" s="28" t="s">
        <v>99</v>
      </c>
      <c r="B10" s="16">
        <v>56</v>
      </c>
      <c r="C10" s="17">
        <v>42636</v>
      </c>
      <c r="D10" s="17">
        <v>42606</v>
      </c>
      <c r="E10" s="17"/>
      <c r="F10" s="17"/>
      <c r="G10" s="1">
        <f t="shared" si="0"/>
        <v>-30</v>
      </c>
      <c r="H10" s="16">
        <f t="shared" si="1"/>
        <v>-1680</v>
      </c>
    </row>
    <row r="11" spans="1:8" ht="15">
      <c r="A11" s="28" t="s">
        <v>100</v>
      </c>
      <c r="B11" s="16">
        <v>76</v>
      </c>
      <c r="C11" s="17">
        <v>42636</v>
      </c>
      <c r="D11" s="17">
        <v>42606</v>
      </c>
      <c r="E11" s="17"/>
      <c r="F11" s="17"/>
      <c r="G11" s="1">
        <f t="shared" si="0"/>
        <v>-30</v>
      </c>
      <c r="H11" s="16">
        <f t="shared" si="1"/>
        <v>-2280</v>
      </c>
    </row>
    <row r="12" spans="1:8" ht="15">
      <c r="A12" s="28" t="s">
        <v>101</v>
      </c>
      <c r="B12" s="16">
        <v>10880.2</v>
      </c>
      <c r="C12" s="17">
        <v>42592</v>
      </c>
      <c r="D12" s="17">
        <v>42619</v>
      </c>
      <c r="E12" s="17"/>
      <c r="F12" s="17"/>
      <c r="G12" s="1">
        <f t="shared" si="0"/>
        <v>27</v>
      </c>
      <c r="H12" s="16">
        <f t="shared" si="1"/>
        <v>293765.4</v>
      </c>
    </row>
    <row r="13" spans="1:8" ht="15">
      <c r="A13" s="28" t="s">
        <v>102</v>
      </c>
      <c r="B13" s="16">
        <v>3849</v>
      </c>
      <c r="C13" s="17">
        <v>42592</v>
      </c>
      <c r="D13" s="17">
        <v>42619</v>
      </c>
      <c r="E13" s="17"/>
      <c r="F13" s="17"/>
      <c r="G13" s="1">
        <f t="shared" si="0"/>
        <v>27</v>
      </c>
      <c r="H13" s="16">
        <f t="shared" si="1"/>
        <v>103923</v>
      </c>
    </row>
    <row r="14" spans="1:8" ht="15">
      <c r="A14" s="28" t="s">
        <v>103</v>
      </c>
      <c r="B14" s="16">
        <v>156</v>
      </c>
      <c r="C14" s="17">
        <v>42592</v>
      </c>
      <c r="D14" s="17">
        <v>42619</v>
      </c>
      <c r="E14" s="17"/>
      <c r="F14" s="17"/>
      <c r="G14" s="1">
        <f t="shared" si="0"/>
        <v>27</v>
      </c>
      <c r="H14" s="16">
        <f t="shared" si="1"/>
        <v>4212</v>
      </c>
    </row>
    <row r="15" spans="1:8" ht="15">
      <c r="A15" s="28" t="s">
        <v>104</v>
      </c>
      <c r="B15" s="16">
        <v>21.44</v>
      </c>
      <c r="C15" s="17">
        <v>42652</v>
      </c>
      <c r="D15" s="17">
        <v>42622</v>
      </c>
      <c r="E15" s="17"/>
      <c r="F15" s="17"/>
      <c r="G15" s="1">
        <f t="shared" si="0"/>
        <v>-30</v>
      </c>
      <c r="H15" s="16">
        <f t="shared" si="1"/>
        <v>-643.2</v>
      </c>
    </row>
    <row r="16" spans="1:8" ht="15">
      <c r="A16" s="28" t="s">
        <v>105</v>
      </c>
      <c r="B16" s="16">
        <v>5000</v>
      </c>
      <c r="C16" s="17">
        <v>42657</v>
      </c>
      <c r="D16" s="17">
        <v>42627</v>
      </c>
      <c r="E16" s="17"/>
      <c r="F16" s="17"/>
      <c r="G16" s="1">
        <f t="shared" si="0"/>
        <v>-30</v>
      </c>
      <c r="H16" s="16">
        <f t="shared" si="1"/>
        <v>-150000</v>
      </c>
    </row>
    <row r="17" spans="1:8" ht="15">
      <c r="A17" s="28" t="s">
        <v>106</v>
      </c>
      <c r="B17" s="16">
        <v>981.3</v>
      </c>
      <c r="C17" s="17">
        <v>42657</v>
      </c>
      <c r="D17" s="17">
        <v>42627</v>
      </c>
      <c r="E17" s="17"/>
      <c r="F17" s="17"/>
      <c r="G17" s="1">
        <f t="shared" si="0"/>
        <v>-30</v>
      </c>
      <c r="H17" s="16">
        <f t="shared" si="1"/>
        <v>-29439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22441.46</v>
      </c>
      <c r="C1">
        <f>COUNTA(A4:A203)</f>
        <v>25</v>
      </c>
      <c r="G1" s="20">
        <f>IF(B1&lt;&gt;0,H1/B1,0)</f>
        <v>-29.999999999999996</v>
      </c>
      <c r="H1" s="19">
        <f>SUM(H4:H195)</f>
        <v>-673243.7999999999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107</v>
      </c>
      <c r="B4" s="16">
        <v>60</v>
      </c>
      <c r="C4" s="17">
        <v>42690</v>
      </c>
      <c r="D4" s="17">
        <v>42660</v>
      </c>
      <c r="E4" s="17"/>
      <c r="F4" s="17"/>
      <c r="G4" s="1">
        <f>D4-C4-(F4-E4)</f>
        <v>-30</v>
      </c>
      <c r="H4" s="16">
        <f>B4*G4</f>
        <v>-1800</v>
      </c>
    </row>
    <row r="5" spans="1:8" ht="15">
      <c r="A5" s="28" t="s">
        <v>108</v>
      </c>
      <c r="B5" s="16">
        <v>323.77</v>
      </c>
      <c r="C5" s="17">
        <v>42690</v>
      </c>
      <c r="D5" s="17">
        <v>42660</v>
      </c>
      <c r="E5" s="17"/>
      <c r="F5" s="17"/>
      <c r="G5" s="1">
        <f aca="true" t="shared" si="0" ref="G5:G68">D5-C5-(F5-E5)</f>
        <v>-30</v>
      </c>
      <c r="H5" s="16">
        <f aca="true" t="shared" si="1" ref="H5:H68">B5*G5</f>
        <v>-9713.099999999999</v>
      </c>
    </row>
    <row r="6" spans="1:8" ht="15">
      <c r="A6" s="28" t="s">
        <v>109</v>
      </c>
      <c r="B6" s="16">
        <v>153</v>
      </c>
      <c r="C6" s="17">
        <v>42690</v>
      </c>
      <c r="D6" s="17">
        <v>42660</v>
      </c>
      <c r="E6" s="17"/>
      <c r="F6" s="17"/>
      <c r="G6" s="1">
        <f t="shared" si="0"/>
        <v>-30</v>
      </c>
      <c r="H6" s="16">
        <f t="shared" si="1"/>
        <v>-4590</v>
      </c>
    </row>
    <row r="7" spans="1:8" ht="15">
      <c r="A7" s="28" t="s">
        <v>110</v>
      </c>
      <c r="B7" s="16">
        <v>378</v>
      </c>
      <c r="C7" s="17">
        <v>42690</v>
      </c>
      <c r="D7" s="17">
        <v>42660</v>
      </c>
      <c r="E7" s="17"/>
      <c r="F7" s="17"/>
      <c r="G7" s="1">
        <f t="shared" si="0"/>
        <v>-30</v>
      </c>
      <c r="H7" s="16">
        <f t="shared" si="1"/>
        <v>-11340</v>
      </c>
    </row>
    <row r="8" spans="1:8" ht="15">
      <c r="A8" s="28" t="s">
        <v>111</v>
      </c>
      <c r="B8" s="16">
        <v>350</v>
      </c>
      <c r="C8" s="17">
        <v>42690</v>
      </c>
      <c r="D8" s="17">
        <v>42660</v>
      </c>
      <c r="E8" s="17"/>
      <c r="F8" s="17"/>
      <c r="G8" s="1">
        <f t="shared" si="0"/>
        <v>-30</v>
      </c>
      <c r="H8" s="16">
        <f t="shared" si="1"/>
        <v>-10500</v>
      </c>
    </row>
    <row r="9" spans="1:8" ht="15">
      <c r="A9" s="28" t="s">
        <v>112</v>
      </c>
      <c r="B9" s="16">
        <v>1749.8</v>
      </c>
      <c r="C9" s="17">
        <v>42690</v>
      </c>
      <c r="D9" s="17">
        <v>42660</v>
      </c>
      <c r="E9" s="17"/>
      <c r="F9" s="17"/>
      <c r="G9" s="1">
        <f t="shared" si="0"/>
        <v>-30</v>
      </c>
      <c r="H9" s="16">
        <f t="shared" si="1"/>
        <v>-52494</v>
      </c>
    </row>
    <row r="10" spans="1:8" ht="15">
      <c r="A10" s="28" t="s">
        <v>113</v>
      </c>
      <c r="B10" s="16">
        <v>62.44</v>
      </c>
      <c r="C10" s="17">
        <v>42690</v>
      </c>
      <c r="D10" s="17">
        <v>42660</v>
      </c>
      <c r="E10" s="17"/>
      <c r="F10" s="17"/>
      <c r="G10" s="1">
        <f t="shared" si="0"/>
        <v>-30</v>
      </c>
      <c r="H10" s="16">
        <f t="shared" si="1"/>
        <v>-1873.1999999999998</v>
      </c>
    </row>
    <row r="11" spans="1:8" ht="15">
      <c r="A11" s="28" t="s">
        <v>114</v>
      </c>
      <c r="B11" s="16">
        <v>62.44</v>
      </c>
      <c r="C11" s="17">
        <v>42690</v>
      </c>
      <c r="D11" s="17">
        <v>42660</v>
      </c>
      <c r="E11" s="17"/>
      <c r="F11" s="17"/>
      <c r="G11" s="1">
        <f t="shared" si="0"/>
        <v>-30</v>
      </c>
      <c r="H11" s="16">
        <f t="shared" si="1"/>
        <v>-1873.1999999999998</v>
      </c>
    </row>
    <row r="12" spans="1:8" ht="15">
      <c r="A12" s="28" t="s">
        <v>115</v>
      </c>
      <c r="B12" s="16">
        <v>62.44</v>
      </c>
      <c r="C12" s="17">
        <v>42690</v>
      </c>
      <c r="D12" s="17">
        <v>42660</v>
      </c>
      <c r="E12" s="17"/>
      <c r="F12" s="17"/>
      <c r="G12" s="1">
        <f t="shared" si="0"/>
        <v>-30</v>
      </c>
      <c r="H12" s="16">
        <f t="shared" si="1"/>
        <v>-1873.1999999999998</v>
      </c>
    </row>
    <row r="13" spans="1:8" ht="15">
      <c r="A13" s="28" t="s">
        <v>116</v>
      </c>
      <c r="B13" s="16">
        <v>85.24</v>
      </c>
      <c r="C13" s="17">
        <v>42690</v>
      </c>
      <c r="D13" s="17">
        <v>42660</v>
      </c>
      <c r="E13" s="17"/>
      <c r="F13" s="17"/>
      <c r="G13" s="1">
        <f t="shared" si="0"/>
        <v>-30</v>
      </c>
      <c r="H13" s="16">
        <f t="shared" si="1"/>
        <v>-2557.2</v>
      </c>
    </row>
    <row r="14" spans="1:8" ht="15">
      <c r="A14" s="28" t="s">
        <v>117</v>
      </c>
      <c r="B14" s="16">
        <v>968.92</v>
      </c>
      <c r="C14" s="17">
        <v>42690</v>
      </c>
      <c r="D14" s="17">
        <v>42660</v>
      </c>
      <c r="E14" s="17"/>
      <c r="F14" s="17"/>
      <c r="G14" s="1">
        <f t="shared" si="0"/>
        <v>-30</v>
      </c>
      <c r="H14" s="16">
        <f t="shared" si="1"/>
        <v>-29067.6</v>
      </c>
    </row>
    <row r="15" spans="1:8" ht="15">
      <c r="A15" s="28" t="s">
        <v>118</v>
      </c>
      <c r="B15" s="16">
        <v>975.35</v>
      </c>
      <c r="C15" s="17">
        <v>42690</v>
      </c>
      <c r="D15" s="17">
        <v>42660</v>
      </c>
      <c r="E15" s="17"/>
      <c r="F15" s="17"/>
      <c r="G15" s="1">
        <f t="shared" si="0"/>
        <v>-30</v>
      </c>
      <c r="H15" s="16">
        <f t="shared" si="1"/>
        <v>-29260.5</v>
      </c>
    </row>
    <row r="16" spans="1:8" ht="15">
      <c r="A16" s="28" t="s">
        <v>119</v>
      </c>
      <c r="B16" s="16">
        <v>78.87</v>
      </c>
      <c r="C16" s="17">
        <v>42690</v>
      </c>
      <c r="D16" s="17">
        <v>42660</v>
      </c>
      <c r="E16" s="17"/>
      <c r="F16" s="17"/>
      <c r="G16" s="1">
        <f t="shared" si="0"/>
        <v>-30</v>
      </c>
      <c r="H16" s="16">
        <f t="shared" si="1"/>
        <v>-2366.1000000000004</v>
      </c>
    </row>
    <row r="17" spans="1:8" ht="15">
      <c r="A17" s="28" t="s">
        <v>120</v>
      </c>
      <c r="B17" s="16">
        <v>744.63</v>
      </c>
      <c r="C17" s="17">
        <v>42690</v>
      </c>
      <c r="D17" s="17">
        <v>42660</v>
      </c>
      <c r="E17" s="17"/>
      <c r="F17" s="17"/>
      <c r="G17" s="1">
        <f t="shared" si="0"/>
        <v>-30</v>
      </c>
      <c r="H17" s="16">
        <f t="shared" si="1"/>
        <v>-22338.9</v>
      </c>
    </row>
    <row r="18" spans="1:8" ht="15">
      <c r="A18" s="28" t="s">
        <v>121</v>
      </c>
      <c r="B18" s="16">
        <v>22.02</v>
      </c>
      <c r="C18" s="17">
        <v>42708</v>
      </c>
      <c r="D18" s="17">
        <v>42678</v>
      </c>
      <c r="E18" s="17"/>
      <c r="F18" s="17"/>
      <c r="G18" s="1">
        <f t="shared" si="0"/>
        <v>-30</v>
      </c>
      <c r="H18" s="16">
        <f t="shared" si="1"/>
        <v>-660.6</v>
      </c>
    </row>
    <row r="19" spans="1:8" ht="15">
      <c r="A19" s="28" t="s">
        <v>122</v>
      </c>
      <c r="B19" s="16">
        <v>180</v>
      </c>
      <c r="C19" s="17">
        <v>42708</v>
      </c>
      <c r="D19" s="17">
        <v>42678</v>
      </c>
      <c r="E19" s="17"/>
      <c r="F19" s="17"/>
      <c r="G19" s="1">
        <f t="shared" si="0"/>
        <v>-30</v>
      </c>
      <c r="H19" s="16">
        <f t="shared" si="1"/>
        <v>-5400</v>
      </c>
    </row>
    <row r="20" spans="1:8" ht="15">
      <c r="A20" s="28" t="s">
        <v>123</v>
      </c>
      <c r="B20" s="16">
        <v>921.16</v>
      </c>
      <c r="C20" s="17">
        <v>42708</v>
      </c>
      <c r="D20" s="17">
        <v>42678</v>
      </c>
      <c r="E20" s="17"/>
      <c r="F20" s="17"/>
      <c r="G20" s="1">
        <f t="shared" si="0"/>
        <v>-30</v>
      </c>
      <c r="H20" s="16">
        <f t="shared" si="1"/>
        <v>-27634.8</v>
      </c>
    </row>
    <row r="21" spans="1:8" ht="15">
      <c r="A21" s="28" t="s">
        <v>124</v>
      </c>
      <c r="B21" s="16">
        <v>109.41</v>
      </c>
      <c r="C21" s="17">
        <v>42708</v>
      </c>
      <c r="D21" s="17">
        <v>42678</v>
      </c>
      <c r="E21" s="17"/>
      <c r="F21" s="17"/>
      <c r="G21" s="1">
        <f t="shared" si="0"/>
        <v>-30</v>
      </c>
      <c r="H21" s="16">
        <f t="shared" si="1"/>
        <v>-3282.2999999999997</v>
      </c>
    </row>
    <row r="22" spans="1:8" ht="15">
      <c r="A22" s="28" t="s">
        <v>125</v>
      </c>
      <c r="B22" s="16">
        <v>495</v>
      </c>
      <c r="C22" s="17">
        <v>42708</v>
      </c>
      <c r="D22" s="17">
        <v>42678</v>
      </c>
      <c r="E22" s="17"/>
      <c r="F22" s="17"/>
      <c r="G22" s="1">
        <f t="shared" si="0"/>
        <v>-30</v>
      </c>
      <c r="H22" s="16">
        <f t="shared" si="1"/>
        <v>-14850</v>
      </c>
    </row>
    <row r="23" spans="1:8" ht="15">
      <c r="A23" s="28" t="s">
        <v>126</v>
      </c>
      <c r="B23" s="16">
        <v>40.98</v>
      </c>
      <c r="C23" s="17">
        <v>42720</v>
      </c>
      <c r="D23" s="17">
        <v>42690</v>
      </c>
      <c r="E23" s="17"/>
      <c r="F23" s="17"/>
      <c r="G23" s="1">
        <f t="shared" si="0"/>
        <v>-30</v>
      </c>
      <c r="H23" s="16">
        <f t="shared" si="1"/>
        <v>-1229.3999999999999</v>
      </c>
    </row>
    <row r="24" spans="1:8" ht="15">
      <c r="A24" s="28" t="s">
        <v>127</v>
      </c>
      <c r="B24" s="16">
        <v>4961.07</v>
      </c>
      <c r="C24" s="17">
        <v>42721</v>
      </c>
      <c r="D24" s="17">
        <v>42691</v>
      </c>
      <c r="E24" s="17"/>
      <c r="F24" s="17"/>
      <c r="G24" s="1">
        <f t="shared" si="0"/>
        <v>-30</v>
      </c>
      <c r="H24" s="16">
        <f t="shared" si="1"/>
        <v>-148832.09999999998</v>
      </c>
    </row>
    <row r="25" spans="1:8" ht="15">
      <c r="A25" s="28" t="s">
        <v>128</v>
      </c>
      <c r="B25" s="16">
        <v>8888.74</v>
      </c>
      <c r="C25" s="17">
        <v>42721</v>
      </c>
      <c r="D25" s="17">
        <v>42691</v>
      </c>
      <c r="E25" s="17"/>
      <c r="F25" s="17"/>
      <c r="G25" s="1">
        <f t="shared" si="0"/>
        <v>-30</v>
      </c>
      <c r="H25" s="16">
        <f t="shared" si="1"/>
        <v>-266662.2</v>
      </c>
    </row>
    <row r="26" spans="1:8" ht="15">
      <c r="A26" s="28" t="s">
        <v>129</v>
      </c>
      <c r="B26" s="16">
        <v>119</v>
      </c>
      <c r="C26" s="17">
        <v>42726</v>
      </c>
      <c r="D26" s="17">
        <v>42696</v>
      </c>
      <c r="E26" s="17"/>
      <c r="F26" s="17"/>
      <c r="G26" s="1">
        <f t="shared" si="0"/>
        <v>-30</v>
      </c>
      <c r="H26" s="16">
        <f t="shared" si="1"/>
        <v>-3570</v>
      </c>
    </row>
    <row r="27" spans="1:8" ht="15">
      <c r="A27" s="28" t="s">
        <v>130</v>
      </c>
      <c r="B27" s="16">
        <v>268</v>
      </c>
      <c r="C27" s="17">
        <v>42735</v>
      </c>
      <c r="D27" s="17">
        <v>42705</v>
      </c>
      <c r="E27" s="17"/>
      <c r="F27" s="17"/>
      <c r="G27" s="1">
        <f t="shared" si="0"/>
        <v>-30</v>
      </c>
      <c r="H27" s="16">
        <f t="shared" si="1"/>
        <v>-8040</v>
      </c>
    </row>
    <row r="28" spans="1:8" ht="15">
      <c r="A28" s="28" t="s">
        <v>131</v>
      </c>
      <c r="B28" s="16">
        <v>381.18</v>
      </c>
      <c r="C28" s="17">
        <v>42735</v>
      </c>
      <c r="D28" s="17">
        <v>42705</v>
      </c>
      <c r="E28" s="17"/>
      <c r="F28" s="17"/>
      <c r="G28" s="1">
        <f t="shared" si="0"/>
        <v>-30</v>
      </c>
      <c r="H28" s="16">
        <f t="shared" si="1"/>
        <v>-11435.4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2016-12-01T12:40:16Z</dcterms:modified>
  <cp:category/>
  <cp:version/>
  <cp:contentType/>
  <cp:contentStatus/>
</cp:coreProperties>
</file>