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4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<sst xmlns="http://schemas.openxmlformats.org/spreadsheetml/2006/main" count="194" uniqueCount="161">
  <si>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</si>
  <si>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</si>
  <si>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</si>
  <si>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</si>
  <si>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</si>
  <si>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</si>
  <si>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</si>
  <si>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</si>
  <si>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</si>
  <si>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</si>
  <si>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</si>
  <si>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</si>
  <si>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</si>
  <si>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</si>
  <si>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</si>
  <si>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</si>
  <si>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</si>
  <si>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</si>
  <si>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</si>
  <si>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</si>
  <si>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 MADRE TERESA DI CALCUTTA</t>
  </si>
  <si>
    <t>20138 MILANO (MI) VIA MONDOLFO N. 7 C.F. 80124350150 C.M. MIIC8AN00D</t>
  </si>
  <si>
    <t>2016PA0014761 del 30/11/2016</t>
  </si>
  <si>
    <t>716 del 20/12/2016</t>
  </si>
  <si>
    <t>210/PA 2016 del 21/12/2016</t>
  </si>
  <si>
    <t>5949 del 30/11/2016</t>
  </si>
  <si>
    <t>6438 del 28/12/2016</t>
  </si>
  <si>
    <t>V3-16139 del 30/09/2016</t>
  </si>
  <si>
    <t>V3-15797 del 29/09/2016</t>
  </si>
  <si>
    <t>V3-15193 del 22/09/2016</t>
  </si>
  <si>
    <t>496 del 31/12/2016</t>
  </si>
  <si>
    <t>96 del 12/01/2017</t>
  </si>
  <si>
    <t>6081700021 del 30/01/2017</t>
  </si>
  <si>
    <t>6533 del 31/12/2016</t>
  </si>
  <si>
    <t>163 del 02/02/2017</t>
  </si>
  <si>
    <t>107 del 25/01/2017</t>
  </si>
  <si>
    <t>376 del 31/01/2017</t>
  </si>
  <si>
    <t>51 del 10/02/2017</t>
  </si>
  <si>
    <t>17/461 del 31/01/2017</t>
  </si>
  <si>
    <t>E/4 del 31/01/2017</t>
  </si>
  <si>
    <t>6 del 18/12/2016</t>
  </si>
  <si>
    <t>100/3/2017 del 13/02/2017</t>
  </si>
  <si>
    <t>57 del 16/02/2017</t>
  </si>
  <si>
    <t>285 del 23/02/2017</t>
  </si>
  <si>
    <t>325 del 07/02/2017</t>
  </si>
  <si>
    <t>007-007704 del 23/02/2017</t>
  </si>
  <si>
    <t>307 del 28/02/2017</t>
  </si>
  <si>
    <t>PA283 del 28/02/2017</t>
  </si>
  <si>
    <t>PA285 del 28/02/2017</t>
  </si>
  <si>
    <t>PA284 del 28/02/2017</t>
  </si>
  <si>
    <t>20174E07495 del 02/03/2017</t>
  </si>
  <si>
    <t>17.20 del 08/03/2017</t>
  </si>
  <si>
    <t>V3-5521 del 28/02/2017</t>
  </si>
  <si>
    <t>379 del 15/03/2017</t>
  </si>
  <si>
    <t>PA361 del 16/03/2017</t>
  </si>
  <si>
    <t>17/1162 del 17/03/2017</t>
  </si>
  <si>
    <t>126/2017 del 24/03/2017</t>
  </si>
  <si>
    <t>1315E del 27/03/2017</t>
  </si>
  <si>
    <t>000048 del 27/03/2017</t>
  </si>
  <si>
    <t>268/P del 31/03/2017</t>
  </si>
  <si>
    <t>PA457 del 31/03/2017</t>
  </si>
  <si>
    <t>PA458 del 31/03/2017</t>
  </si>
  <si>
    <t>PA459 del 31/03/2017</t>
  </si>
  <si>
    <t>PA460 del 31/03/2017</t>
  </si>
  <si>
    <t>597 del 15/03/2017</t>
  </si>
  <si>
    <t>596 del 15/03/2017</t>
  </si>
  <si>
    <t>0800070448 del 31/03/2017</t>
  </si>
  <si>
    <t>0800070450 del 31/03/2017</t>
  </si>
  <si>
    <t>0800070453 del 31/03/2017</t>
  </si>
  <si>
    <t>0800070451 del 31/03/2017</t>
  </si>
  <si>
    <t>PA456 del 31/03/2017</t>
  </si>
  <si>
    <t>816 del 27/03/2017</t>
  </si>
  <si>
    <t>2267 del 18/04/2017</t>
  </si>
  <si>
    <t>2268 del 18/04/2017</t>
  </si>
  <si>
    <t>123 del 16/03/2017</t>
  </si>
  <si>
    <t>5PA del 13/04/2017</t>
  </si>
  <si>
    <t>489 del 31/03/2017</t>
  </si>
  <si>
    <t>1529 del 31/03/2017</t>
  </si>
  <si>
    <t>2 del 31/03/2017</t>
  </si>
  <si>
    <t>2034 del 31/03/2017</t>
  </si>
  <si>
    <t>2035 del 31/03/2017</t>
  </si>
  <si>
    <t>6PA del 20/04/2017</t>
  </si>
  <si>
    <t>2545 del 28/04/2017</t>
  </si>
  <si>
    <t>2544 del 28/04/2017</t>
  </si>
  <si>
    <t>261 del 28/02/2017</t>
  </si>
  <si>
    <t>2689 del 04/05/2017</t>
  </si>
  <si>
    <t>03PA/2017 del 03/05/2017</t>
  </si>
  <si>
    <t>04PA/2017 del 03/05/2017</t>
  </si>
  <si>
    <t>54/PA del 11/05/2017</t>
  </si>
  <si>
    <t>06PA/2017 del 10/05/2017</t>
  </si>
  <si>
    <t>7PA del 12/05/2017</t>
  </si>
  <si>
    <t>17/1800 del 18/04/2017</t>
  </si>
  <si>
    <t>57/PA del 16/05/2017</t>
  </si>
  <si>
    <t>227 del 17/05/2017</t>
  </si>
  <si>
    <t>3 del 12/05/2017</t>
  </si>
  <si>
    <t>10001/17 del 16/05/2017</t>
  </si>
  <si>
    <t>E/34 del 12/04/2017</t>
  </si>
  <si>
    <t>PA741 del 18/05/2017</t>
  </si>
  <si>
    <t>PA740 del 18/05/2017</t>
  </si>
  <si>
    <t>1 del 31/05/2017</t>
  </si>
  <si>
    <t>239 del 24/05/2017</t>
  </si>
  <si>
    <t>3063 del 31/05/2017</t>
  </si>
  <si>
    <t>193 del 26/05/2017</t>
  </si>
  <si>
    <t>E/68 del 31/05/2017</t>
  </si>
  <si>
    <t>3264 del 31/05/2017</t>
  </si>
  <si>
    <t>098/2017 del 25/05/2017</t>
  </si>
  <si>
    <t>PA840 del 31/05/2017</t>
  </si>
  <si>
    <t>PA841 del 31/05/2017</t>
  </si>
  <si>
    <t>PA843 del 31/05/2017</t>
  </si>
  <si>
    <t>PA842 del 31/05/2017</t>
  </si>
  <si>
    <t>PA844 del 31/05/2017</t>
  </si>
  <si>
    <t>1_2017 del 12/06/2017</t>
  </si>
  <si>
    <t>284 del 13/06/2017</t>
  </si>
  <si>
    <t>286 del 13/06/2017</t>
  </si>
  <si>
    <t>287 del 13/06/2017</t>
  </si>
  <si>
    <t>283 del 13/06/2017</t>
  </si>
  <si>
    <t>13/2017/PA del 31/05/2017</t>
  </si>
  <si>
    <t>22/E del 12/05/2017</t>
  </si>
  <si>
    <t>A17PAS0006462 del 31/05/2017</t>
  </si>
  <si>
    <t>PA920 del 19/06/2017</t>
  </si>
  <si>
    <t>PA921 del 19/06/2017</t>
  </si>
  <si>
    <t>50 del 16/05/2017</t>
  </si>
  <si>
    <t>4222217800001952 del 07/06/2017</t>
  </si>
  <si>
    <t>280 del 02/05/2017</t>
  </si>
  <si>
    <t>1457 del 09/06/2017</t>
  </si>
  <si>
    <t>7/E del 15/06/2017</t>
  </si>
  <si>
    <t>8PA del 24/05/2017</t>
  </si>
  <si>
    <t>340 del 03/07/2017</t>
  </si>
  <si>
    <t>3755 del 30/06/2017</t>
  </si>
  <si>
    <t>1458 del 09/06/2017</t>
  </si>
  <si>
    <t>006/000013 del 06/07/2017</t>
  </si>
  <si>
    <t>007/000001 del 06/07/2017</t>
  </si>
  <si>
    <t>PA1022 del 24/07/2017</t>
  </si>
  <si>
    <t>54/PA del 31/07/2017</t>
  </si>
  <si>
    <t>55/PA del 31/07/2017</t>
  </si>
  <si>
    <t>56/PA del 31/07/2017</t>
  </si>
  <si>
    <t>57/PA del 31/07/2017</t>
  </si>
  <si>
    <t>100002/17 PA del 31/08/2017</t>
  </si>
  <si>
    <t>172118797 del 02/09/2017</t>
  </si>
  <si>
    <t>2231 del 31/08/2017</t>
  </si>
  <si>
    <t>17/4281 del 14/09/2017</t>
  </si>
  <si>
    <t>000142 del 26/09/2017</t>
  </si>
  <si>
    <t>5302 del 30/09/2017</t>
  </si>
  <si>
    <t>2254 del 11/09/2017</t>
  </si>
  <si>
    <t>2253 del 11/09/2017</t>
  </si>
  <si>
    <t>2252 del 11/09/2017</t>
  </si>
  <si>
    <t>n. 00420/12/2017 del 06/10/2017</t>
  </si>
  <si>
    <t>4A del 06/10/2017</t>
  </si>
  <si>
    <t>6171 del 31/10/2017</t>
  </si>
  <si>
    <t>13PA del 26/10/2017</t>
  </si>
  <si>
    <t>PA1578 del 31/10/2017</t>
  </si>
  <si>
    <t>864 del 17/10/2017</t>
  </si>
  <si>
    <t>4829 del 31/10/2017</t>
  </si>
  <si>
    <t>15/PA/2017 del 21/11/2017</t>
  </si>
  <si>
    <t>2017006148 del 28/11/2017</t>
  </si>
  <si>
    <t>76 PA del 30/11/2017</t>
  </si>
  <si>
    <t>3113 del 06/12/2017</t>
  </si>
  <si>
    <t>3112 del 06/12/2017</t>
  </si>
  <si>
    <t>423 del 12/12/2017</t>
  </si>
  <si>
    <t>559 del 15/12/2017</t>
  </si>
  <si>
    <t>560 del 15/12/2017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</si>
</sst>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0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2017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148</v>
      </c>
      <c r="B10" s="37"/>
      <c r="C10" s="50">
        <f>SUM(C16:D19)</f>
        <v>150634.35</v>
      </c>
      <c r="D10" s="37"/>
      <c r="E10" s="38">
        <f>('Trimestre 1'!H1+'Trimestre 2'!H1+'Trimestre 3'!H1+'Trimestre 4'!H1)/C10</f>
        <v>-27.867877147543037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38</v>
      </c>
      <c r="C16" s="51">
        <f>'Trimestre 1'!B1</f>
        <v>29576.899999999994</v>
      </c>
      <c r="D16" s="52"/>
      <c r="E16" s="51">
        <f>'Trimestre 1'!G1</f>
        <v>-26.060249045707966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75</v>
      </c>
      <c r="C17" s="51">
        <f>'Trimestre 2'!B1</f>
        <v>68912.24</v>
      </c>
      <c r="D17" s="52"/>
      <c r="E17" s="51">
        <f>'Trimestre 2'!G1</f>
        <v>-27.161758201445775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14</v>
      </c>
      <c r="C18" s="51">
        <f>'Trimestre 3'!B1</f>
        <v>20998.620000000003</v>
      </c>
      <c r="D18" s="52"/>
      <c r="E18" s="51">
        <f>'Trimestre 3'!G1</f>
        <v>-29.96002737322738</v>
      </c>
      <c r="F18" s="53"/>
    </row>
    <row r="19" spans="1:6" ht="21.75" customHeight="1" thickBot="1">
      <c r="A19" s="24" t="s">
        <v>18</v>
      </c>
      <c r="B19" s="25">
        <f>'Trimestre 4'!C1</f>
        <v>21</v>
      </c>
      <c r="C19" s="47">
        <f>'Trimestre 4'!B1</f>
        <v>31146.59</v>
      </c>
      <c r="D19" s="49"/>
      <c r="E19" s="47">
        <f>'Trimestre 4'!G1</f>
        <v>-29.736203866940173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29576.899999999994</v>
      </c>
      <c r="C1">
        <f>COUNTA(A4:A203)</f>
        <v>38</v>
      </c>
      <c r="G1" s="20">
        <f>IF(B1&lt;&gt;0,H1/B1,0)</f>
        <v>-26.060249045707966</v>
      </c>
      <c r="H1" s="19">
        <f>SUM(H4:H195)</f>
        <v>-770781.3799999998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32.66</v>
      </c>
      <c r="C4" s="17">
        <v>42776</v>
      </c>
      <c r="D4" s="17">
        <v>42747</v>
      </c>
      <c r="E4" s="17"/>
      <c r="F4" s="17"/>
      <c r="G4" s="1">
        <f>D4-C4-(F4-E4)</f>
        <v>-29</v>
      </c>
      <c r="H4" s="16">
        <f>B4*G4</f>
        <v>-947.1399999999999</v>
      </c>
    </row>
    <row r="5" spans="1:8" ht="15">
      <c r="A5" s="28" t="s">
        <v>23</v>
      </c>
      <c r="B5" s="16">
        <v>238</v>
      </c>
      <c r="C5" s="17">
        <v>42755</v>
      </c>
      <c r="D5" s="17">
        <v>42747</v>
      </c>
      <c r="E5" s="17"/>
      <c r="F5" s="17"/>
      <c r="G5" s="1">
        <f aca="true" t="shared" si="0" ref="G5:G68">D5-C5-(F5-E5)</f>
        <v>-8</v>
      </c>
      <c r="H5" s="16">
        <f aca="true" t="shared" si="1" ref="H5:H68">B5*G5</f>
        <v>-1904</v>
      </c>
    </row>
    <row r="6" spans="1:8" ht="15">
      <c r="A6" s="28" t="s">
        <v>24</v>
      </c>
      <c r="B6" s="16">
        <v>480</v>
      </c>
      <c r="C6" s="17">
        <v>42776</v>
      </c>
      <c r="D6" s="17">
        <v>42747</v>
      </c>
      <c r="E6" s="17"/>
      <c r="F6" s="17"/>
      <c r="G6" s="1">
        <f t="shared" si="0"/>
        <v>-29</v>
      </c>
      <c r="H6" s="16">
        <f t="shared" si="1"/>
        <v>-13920</v>
      </c>
    </row>
    <row r="7" spans="1:8" ht="15">
      <c r="A7" s="28" t="s">
        <v>25</v>
      </c>
      <c r="B7" s="16">
        <v>199.54</v>
      </c>
      <c r="C7" s="17">
        <v>42777</v>
      </c>
      <c r="D7" s="17">
        <v>42751</v>
      </c>
      <c r="E7" s="17"/>
      <c r="F7" s="17"/>
      <c r="G7" s="1">
        <f t="shared" si="0"/>
        <v>-26</v>
      </c>
      <c r="H7" s="16">
        <f t="shared" si="1"/>
        <v>-5188.04</v>
      </c>
    </row>
    <row r="8" spans="1:8" ht="15">
      <c r="A8" s="28" t="s">
        <v>26</v>
      </c>
      <c r="B8" s="16">
        <v>143.4</v>
      </c>
      <c r="C8" s="17">
        <v>42777</v>
      </c>
      <c r="D8" s="17">
        <v>42751</v>
      </c>
      <c r="E8" s="17"/>
      <c r="F8" s="17"/>
      <c r="G8" s="1">
        <f t="shared" si="0"/>
        <v>-26</v>
      </c>
      <c r="H8" s="16">
        <f t="shared" si="1"/>
        <v>-3728.4</v>
      </c>
    </row>
    <row r="9" spans="1:8" ht="15">
      <c r="A9" s="28" t="s">
        <v>27</v>
      </c>
      <c r="B9" s="16">
        <v>188.8</v>
      </c>
      <c r="C9" s="17">
        <v>42784</v>
      </c>
      <c r="D9" s="17">
        <v>42755</v>
      </c>
      <c r="E9" s="17"/>
      <c r="F9" s="17"/>
      <c r="G9" s="1">
        <f t="shared" si="0"/>
        <v>-29</v>
      </c>
      <c r="H9" s="16">
        <f t="shared" si="1"/>
        <v>-5475.200000000001</v>
      </c>
    </row>
    <row r="10" spans="1:8" ht="15">
      <c r="A10" s="28" t="s">
        <v>27</v>
      </c>
      <c r="B10" s="16">
        <v>0</v>
      </c>
      <c r="C10" s="17">
        <v>42784</v>
      </c>
      <c r="D10" s="17">
        <v>42755</v>
      </c>
      <c r="E10" s="17"/>
      <c r="F10" s="17"/>
      <c r="G10" s="1">
        <f t="shared" si="0"/>
        <v>-29</v>
      </c>
      <c r="H10" s="16">
        <f t="shared" si="1"/>
        <v>0</v>
      </c>
    </row>
    <row r="11" spans="1:8" ht="15">
      <c r="A11" s="28" t="s">
        <v>28</v>
      </c>
      <c r="B11" s="16">
        <v>20.31</v>
      </c>
      <c r="C11" s="17">
        <v>42784</v>
      </c>
      <c r="D11" s="17">
        <v>42755</v>
      </c>
      <c r="E11" s="17"/>
      <c r="F11" s="17"/>
      <c r="G11" s="1">
        <f t="shared" si="0"/>
        <v>-29</v>
      </c>
      <c r="H11" s="16">
        <f t="shared" si="1"/>
        <v>-588.99</v>
      </c>
    </row>
    <row r="12" spans="1:8" ht="15">
      <c r="A12" s="28" t="s">
        <v>29</v>
      </c>
      <c r="B12" s="16">
        <v>34.7</v>
      </c>
      <c r="C12" s="17">
        <v>42790</v>
      </c>
      <c r="D12" s="17">
        <v>42761</v>
      </c>
      <c r="E12" s="17"/>
      <c r="F12" s="17"/>
      <c r="G12" s="1">
        <f t="shared" si="0"/>
        <v>-29</v>
      </c>
      <c r="H12" s="16">
        <f t="shared" si="1"/>
        <v>-1006.3000000000001</v>
      </c>
    </row>
    <row r="13" spans="1:8" ht="15">
      <c r="A13" s="28" t="s">
        <v>30</v>
      </c>
      <c r="B13" s="16">
        <v>5727.62</v>
      </c>
      <c r="C13" s="17">
        <v>42790</v>
      </c>
      <c r="D13" s="17">
        <v>42761</v>
      </c>
      <c r="E13" s="17"/>
      <c r="F13" s="17"/>
      <c r="G13" s="1">
        <f t="shared" si="0"/>
        <v>-29</v>
      </c>
      <c r="H13" s="16">
        <f t="shared" si="1"/>
        <v>-166100.98</v>
      </c>
    </row>
    <row r="14" spans="1:8" ht="15">
      <c r="A14" s="28" t="s">
        <v>31</v>
      </c>
      <c r="B14" s="16">
        <v>213.8</v>
      </c>
      <c r="C14" s="17">
        <v>42790</v>
      </c>
      <c r="D14" s="17">
        <v>42761</v>
      </c>
      <c r="E14" s="17"/>
      <c r="F14" s="17"/>
      <c r="G14" s="1">
        <f t="shared" si="0"/>
        <v>-29</v>
      </c>
      <c r="H14" s="16">
        <f t="shared" si="1"/>
        <v>-6200.200000000001</v>
      </c>
    </row>
    <row r="15" spans="1:8" ht="15">
      <c r="A15" s="28" t="s">
        <v>32</v>
      </c>
      <c r="B15" s="16">
        <v>343</v>
      </c>
      <c r="C15" s="17">
        <v>42802</v>
      </c>
      <c r="D15" s="17">
        <v>42773</v>
      </c>
      <c r="E15" s="17"/>
      <c r="F15" s="17"/>
      <c r="G15" s="1">
        <f t="shared" si="0"/>
        <v>-29</v>
      </c>
      <c r="H15" s="16">
        <f t="shared" si="1"/>
        <v>-9947</v>
      </c>
    </row>
    <row r="16" spans="1:8" ht="15">
      <c r="A16" s="28" t="s">
        <v>33</v>
      </c>
      <c r="B16" s="16">
        <v>713.5</v>
      </c>
      <c r="C16" s="17">
        <v>42802</v>
      </c>
      <c r="D16" s="17">
        <v>42773</v>
      </c>
      <c r="E16" s="17"/>
      <c r="F16" s="17"/>
      <c r="G16" s="1">
        <f t="shared" si="0"/>
        <v>-29</v>
      </c>
      <c r="H16" s="16">
        <f t="shared" si="1"/>
        <v>-20691.5</v>
      </c>
    </row>
    <row r="17" spans="1:8" ht="15">
      <c r="A17" s="28" t="s">
        <v>34</v>
      </c>
      <c r="B17" s="16">
        <v>192</v>
      </c>
      <c r="C17" s="17">
        <v>42802</v>
      </c>
      <c r="D17" s="17">
        <v>42773</v>
      </c>
      <c r="E17" s="17"/>
      <c r="F17" s="17"/>
      <c r="G17" s="1">
        <f t="shared" si="0"/>
        <v>-29</v>
      </c>
      <c r="H17" s="16">
        <f t="shared" si="1"/>
        <v>-5568</v>
      </c>
    </row>
    <row r="18" spans="1:8" ht="15">
      <c r="A18" s="28" t="s">
        <v>35</v>
      </c>
      <c r="B18" s="16">
        <v>1200</v>
      </c>
      <c r="C18" s="17">
        <v>42802</v>
      </c>
      <c r="D18" s="17">
        <v>42773</v>
      </c>
      <c r="E18" s="17"/>
      <c r="F18" s="17"/>
      <c r="G18" s="1">
        <f t="shared" si="0"/>
        <v>-29</v>
      </c>
      <c r="H18" s="16">
        <f t="shared" si="1"/>
        <v>-34800</v>
      </c>
    </row>
    <row r="19" spans="1:8" ht="15">
      <c r="A19" s="28" t="s">
        <v>32</v>
      </c>
      <c r="B19" s="16">
        <v>343</v>
      </c>
      <c r="C19" s="17">
        <v>42802</v>
      </c>
      <c r="D19" s="17">
        <v>42774</v>
      </c>
      <c r="E19" s="17"/>
      <c r="F19" s="17"/>
      <c r="G19" s="1">
        <f t="shared" si="0"/>
        <v>-28</v>
      </c>
      <c r="H19" s="16">
        <f t="shared" si="1"/>
        <v>-9604</v>
      </c>
    </row>
    <row r="20" spans="1:8" ht="15">
      <c r="A20" s="28" t="s">
        <v>36</v>
      </c>
      <c r="B20" s="16">
        <v>240</v>
      </c>
      <c r="C20" s="17">
        <v>42805</v>
      </c>
      <c r="D20" s="17">
        <v>42776</v>
      </c>
      <c r="E20" s="17"/>
      <c r="F20" s="17"/>
      <c r="G20" s="1">
        <f t="shared" si="0"/>
        <v>-29</v>
      </c>
      <c r="H20" s="16">
        <f t="shared" si="1"/>
        <v>-6960</v>
      </c>
    </row>
    <row r="21" spans="1:8" ht="15">
      <c r="A21" s="28" t="s">
        <v>37</v>
      </c>
      <c r="B21" s="16">
        <v>7871.45</v>
      </c>
      <c r="C21" s="17">
        <v>42809</v>
      </c>
      <c r="D21" s="17">
        <v>42780</v>
      </c>
      <c r="E21" s="17"/>
      <c r="F21" s="17"/>
      <c r="G21" s="1">
        <f t="shared" si="0"/>
        <v>-29</v>
      </c>
      <c r="H21" s="16">
        <f t="shared" si="1"/>
        <v>-228272.05</v>
      </c>
    </row>
    <row r="22" spans="1:8" ht="15">
      <c r="A22" s="28" t="s">
        <v>38</v>
      </c>
      <c r="B22" s="16">
        <v>778.69</v>
      </c>
      <c r="C22" s="17">
        <v>42809</v>
      </c>
      <c r="D22" s="17">
        <v>42780</v>
      </c>
      <c r="E22" s="17"/>
      <c r="F22" s="17"/>
      <c r="G22" s="1">
        <f t="shared" si="0"/>
        <v>-29</v>
      </c>
      <c r="H22" s="16">
        <f t="shared" si="1"/>
        <v>-22582.010000000002</v>
      </c>
    </row>
    <row r="23" spans="1:8" ht="15">
      <c r="A23" s="28" t="s">
        <v>39</v>
      </c>
      <c r="B23" s="16">
        <v>982</v>
      </c>
      <c r="C23" s="17">
        <v>42809</v>
      </c>
      <c r="D23" s="17">
        <v>42780</v>
      </c>
      <c r="E23" s="17"/>
      <c r="F23" s="17"/>
      <c r="G23" s="1">
        <f t="shared" si="0"/>
        <v>-29</v>
      </c>
      <c r="H23" s="16">
        <f t="shared" si="1"/>
        <v>-28478</v>
      </c>
    </row>
    <row r="24" spans="1:8" ht="15">
      <c r="A24" s="28" t="s">
        <v>40</v>
      </c>
      <c r="B24" s="16">
        <v>983.6</v>
      </c>
      <c r="C24" s="17">
        <v>42755</v>
      </c>
      <c r="D24" s="17">
        <v>42781</v>
      </c>
      <c r="E24" s="17"/>
      <c r="F24" s="17"/>
      <c r="G24" s="1">
        <f t="shared" si="0"/>
        <v>26</v>
      </c>
      <c r="H24" s="16">
        <f t="shared" si="1"/>
        <v>25573.600000000002</v>
      </c>
    </row>
    <row r="25" spans="1:8" ht="15">
      <c r="A25" s="28" t="s">
        <v>41</v>
      </c>
      <c r="B25" s="16">
        <v>980</v>
      </c>
      <c r="C25" s="17">
        <v>42812</v>
      </c>
      <c r="D25" s="17">
        <v>42786</v>
      </c>
      <c r="E25" s="17"/>
      <c r="F25" s="17"/>
      <c r="G25" s="1">
        <f t="shared" si="0"/>
        <v>-26</v>
      </c>
      <c r="H25" s="16">
        <f t="shared" si="1"/>
        <v>-25480</v>
      </c>
    </row>
    <row r="26" spans="1:8" ht="15">
      <c r="A26" s="28" t="s">
        <v>42</v>
      </c>
      <c r="B26" s="16">
        <v>500</v>
      </c>
      <c r="C26" s="17">
        <v>42813</v>
      </c>
      <c r="D26" s="17">
        <v>42786</v>
      </c>
      <c r="E26" s="17"/>
      <c r="F26" s="17"/>
      <c r="G26" s="1">
        <f t="shared" si="0"/>
        <v>-27</v>
      </c>
      <c r="H26" s="16">
        <f t="shared" si="1"/>
        <v>-13500</v>
      </c>
    </row>
    <row r="27" spans="1:8" ht="15">
      <c r="A27" s="28" t="s">
        <v>43</v>
      </c>
      <c r="B27" s="16">
        <v>258</v>
      </c>
      <c r="C27" s="17">
        <v>42820</v>
      </c>
      <c r="D27" s="17">
        <v>42793</v>
      </c>
      <c r="E27" s="17"/>
      <c r="F27" s="17"/>
      <c r="G27" s="1">
        <f t="shared" si="0"/>
        <v>-27</v>
      </c>
      <c r="H27" s="16">
        <f t="shared" si="1"/>
        <v>-6966</v>
      </c>
    </row>
    <row r="28" spans="1:8" ht="15">
      <c r="A28" s="28" t="s">
        <v>44</v>
      </c>
      <c r="B28" s="16">
        <v>70</v>
      </c>
      <c r="C28" s="17">
        <v>42826</v>
      </c>
      <c r="D28" s="17">
        <v>42801</v>
      </c>
      <c r="E28" s="17"/>
      <c r="F28" s="17"/>
      <c r="G28" s="1">
        <f t="shared" si="0"/>
        <v>-25</v>
      </c>
      <c r="H28" s="16">
        <f t="shared" si="1"/>
        <v>-1750</v>
      </c>
    </row>
    <row r="29" spans="1:8" ht="15">
      <c r="A29" s="28" t="s">
        <v>45</v>
      </c>
      <c r="B29" s="16">
        <v>466.87</v>
      </c>
      <c r="C29" s="17">
        <v>42826</v>
      </c>
      <c r="D29" s="17">
        <v>42801</v>
      </c>
      <c r="E29" s="17"/>
      <c r="F29" s="17"/>
      <c r="G29" s="1">
        <f t="shared" si="0"/>
        <v>-25</v>
      </c>
      <c r="H29" s="16">
        <f t="shared" si="1"/>
        <v>-11671.75</v>
      </c>
    </row>
    <row r="30" spans="1:8" ht="15">
      <c r="A30" s="28" t="s">
        <v>46</v>
      </c>
      <c r="B30" s="16">
        <v>1532</v>
      </c>
      <c r="C30" s="17">
        <v>42826</v>
      </c>
      <c r="D30" s="17">
        <v>42801</v>
      </c>
      <c r="E30" s="17"/>
      <c r="F30" s="17"/>
      <c r="G30" s="1">
        <f t="shared" si="0"/>
        <v>-25</v>
      </c>
      <c r="H30" s="16">
        <f t="shared" si="1"/>
        <v>-38300</v>
      </c>
    </row>
    <row r="31" spans="1:8" ht="15">
      <c r="A31" s="28" t="s">
        <v>47</v>
      </c>
      <c r="B31" s="16">
        <v>376</v>
      </c>
      <c r="C31" s="17">
        <v>42826</v>
      </c>
      <c r="D31" s="17">
        <v>42801</v>
      </c>
      <c r="E31" s="17"/>
      <c r="F31" s="17"/>
      <c r="G31" s="1">
        <f t="shared" si="0"/>
        <v>-25</v>
      </c>
      <c r="H31" s="16">
        <f t="shared" si="1"/>
        <v>-9400</v>
      </c>
    </row>
    <row r="32" spans="1:8" ht="15">
      <c r="A32" s="28" t="s">
        <v>48</v>
      </c>
      <c r="B32" s="16">
        <v>141.05</v>
      </c>
      <c r="C32" s="17">
        <v>42830</v>
      </c>
      <c r="D32" s="17">
        <v>42801</v>
      </c>
      <c r="E32" s="17"/>
      <c r="F32" s="17"/>
      <c r="G32" s="1">
        <f t="shared" si="0"/>
        <v>-29</v>
      </c>
      <c r="H32" s="16">
        <f t="shared" si="1"/>
        <v>-4090.4500000000003</v>
      </c>
    </row>
    <row r="33" spans="1:8" ht="15">
      <c r="A33" s="28" t="s">
        <v>49</v>
      </c>
      <c r="B33" s="16">
        <v>113.63</v>
      </c>
      <c r="C33" s="17">
        <v>42830</v>
      </c>
      <c r="D33" s="17">
        <v>42801</v>
      </c>
      <c r="E33" s="17"/>
      <c r="F33" s="17"/>
      <c r="G33" s="1">
        <f t="shared" si="0"/>
        <v>-29</v>
      </c>
      <c r="H33" s="16">
        <f t="shared" si="1"/>
        <v>-3295.27</v>
      </c>
    </row>
    <row r="34" spans="1:8" ht="15">
      <c r="A34" s="28" t="s">
        <v>50</v>
      </c>
      <c r="B34" s="16">
        <v>156.4</v>
      </c>
      <c r="C34" s="17">
        <v>42832</v>
      </c>
      <c r="D34" s="17">
        <v>42803</v>
      </c>
      <c r="E34" s="17"/>
      <c r="F34" s="17"/>
      <c r="G34" s="1">
        <f t="shared" si="0"/>
        <v>-29</v>
      </c>
      <c r="H34" s="16">
        <f t="shared" si="1"/>
        <v>-4535.6</v>
      </c>
    </row>
    <row r="35" spans="1:8" ht="15">
      <c r="A35" s="28" t="s">
        <v>51</v>
      </c>
      <c r="B35" s="16">
        <v>227.21</v>
      </c>
      <c r="C35" s="17">
        <v>42832</v>
      </c>
      <c r="D35" s="17">
        <v>42803</v>
      </c>
      <c r="E35" s="17"/>
      <c r="F35" s="17"/>
      <c r="G35" s="1">
        <f t="shared" si="0"/>
        <v>-29</v>
      </c>
      <c r="H35" s="16">
        <f t="shared" si="1"/>
        <v>-6589.09</v>
      </c>
    </row>
    <row r="36" spans="1:8" ht="15">
      <c r="A36" s="28" t="s">
        <v>52</v>
      </c>
      <c r="B36" s="16">
        <v>71.41</v>
      </c>
      <c r="C36" s="17">
        <v>42834</v>
      </c>
      <c r="D36" s="17">
        <v>42807</v>
      </c>
      <c r="E36" s="17"/>
      <c r="F36" s="17"/>
      <c r="G36" s="1">
        <f t="shared" si="0"/>
        <v>-27</v>
      </c>
      <c r="H36" s="16">
        <f t="shared" si="1"/>
        <v>-1928.07</v>
      </c>
    </row>
    <row r="37" spans="1:8" ht="15">
      <c r="A37" s="28" t="s">
        <v>53</v>
      </c>
      <c r="B37" s="16">
        <v>346</v>
      </c>
      <c r="C37" s="17">
        <v>42847</v>
      </c>
      <c r="D37" s="17">
        <v>42828</v>
      </c>
      <c r="E37" s="17"/>
      <c r="F37" s="17"/>
      <c r="G37" s="1">
        <f t="shared" si="0"/>
        <v>-19</v>
      </c>
      <c r="H37" s="16">
        <f t="shared" si="1"/>
        <v>-6574</v>
      </c>
    </row>
    <row r="38" spans="1:8" ht="15">
      <c r="A38" s="28" t="s">
        <v>54</v>
      </c>
      <c r="B38" s="16">
        <v>227.26</v>
      </c>
      <c r="C38" s="17">
        <v>42847</v>
      </c>
      <c r="D38" s="17">
        <v>42828</v>
      </c>
      <c r="E38" s="17"/>
      <c r="F38" s="17"/>
      <c r="G38" s="1">
        <f t="shared" si="0"/>
        <v>-19</v>
      </c>
      <c r="H38" s="16">
        <f t="shared" si="1"/>
        <v>-4317.94</v>
      </c>
    </row>
    <row r="39" spans="1:8" ht="15">
      <c r="A39" s="28" t="s">
        <v>55</v>
      </c>
      <c r="B39" s="16">
        <v>90</v>
      </c>
      <c r="C39" s="17">
        <v>42855</v>
      </c>
      <c r="D39" s="17">
        <v>42828</v>
      </c>
      <c r="E39" s="17"/>
      <c r="F39" s="17"/>
      <c r="G39" s="1">
        <f t="shared" si="0"/>
        <v>-27</v>
      </c>
      <c r="H39" s="16">
        <f t="shared" si="1"/>
        <v>-2430</v>
      </c>
    </row>
    <row r="40" spans="1:8" ht="15">
      <c r="A40" s="28" t="s">
        <v>56</v>
      </c>
      <c r="B40" s="16">
        <v>710</v>
      </c>
      <c r="C40" s="17">
        <v>42855</v>
      </c>
      <c r="D40" s="17">
        <v>42828</v>
      </c>
      <c r="E40" s="17"/>
      <c r="F40" s="17"/>
      <c r="G40" s="1">
        <f t="shared" si="0"/>
        <v>-27</v>
      </c>
      <c r="H40" s="16">
        <f t="shared" si="1"/>
        <v>-19170</v>
      </c>
    </row>
    <row r="41" spans="1:8" ht="15">
      <c r="A41" s="28" t="s">
        <v>57</v>
      </c>
      <c r="B41" s="16">
        <v>2385</v>
      </c>
      <c r="C41" s="17">
        <v>42855</v>
      </c>
      <c r="D41" s="17">
        <v>42828</v>
      </c>
      <c r="E41" s="17"/>
      <c r="F41" s="17"/>
      <c r="G41" s="1">
        <f t="shared" si="0"/>
        <v>-27</v>
      </c>
      <c r="H41" s="16">
        <f t="shared" si="1"/>
        <v>-64395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68912.24</v>
      </c>
      <c r="C1">
        <f>COUNTA(A4:A203)</f>
        <v>75</v>
      </c>
      <c r="G1" s="20">
        <f>IF(B1&lt;&gt;0,H1/B1,0)</f>
        <v>-27.161758201445775</v>
      </c>
      <c r="H1" s="19">
        <f>SUM(H4:H195)</f>
        <v>-1871777.5999999996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58</v>
      </c>
      <c r="B4" s="16">
        <v>2188.73</v>
      </c>
      <c r="C4" s="17">
        <v>42860</v>
      </c>
      <c r="D4" s="17">
        <v>42830</v>
      </c>
      <c r="E4" s="17"/>
      <c r="F4" s="17"/>
      <c r="G4" s="1">
        <f>D4-C4-(F4-E4)</f>
        <v>-30</v>
      </c>
      <c r="H4" s="16">
        <f>B4*G4</f>
        <v>-65661.9</v>
      </c>
    </row>
    <row r="5" spans="1:8" ht="15">
      <c r="A5" s="28" t="s">
        <v>59</v>
      </c>
      <c r="B5" s="16">
        <v>590.91</v>
      </c>
      <c r="C5" s="17">
        <v>42860</v>
      </c>
      <c r="D5" s="17">
        <v>42830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-17727.3</v>
      </c>
    </row>
    <row r="6" spans="1:8" ht="15">
      <c r="A6" s="28" t="s">
        <v>60</v>
      </c>
      <c r="B6" s="16">
        <v>83.49</v>
      </c>
      <c r="C6" s="17">
        <v>42860</v>
      </c>
      <c r="D6" s="17">
        <v>42830</v>
      </c>
      <c r="E6" s="17"/>
      <c r="F6" s="17"/>
      <c r="G6" s="1">
        <f t="shared" si="0"/>
        <v>-30</v>
      </c>
      <c r="H6" s="16">
        <f t="shared" si="1"/>
        <v>-2504.7</v>
      </c>
    </row>
    <row r="7" spans="1:8" ht="15">
      <c r="A7" s="28" t="s">
        <v>61</v>
      </c>
      <c r="B7" s="16">
        <v>183.08</v>
      </c>
      <c r="C7" s="17">
        <v>42860</v>
      </c>
      <c r="D7" s="17">
        <v>42830</v>
      </c>
      <c r="E7" s="17"/>
      <c r="F7" s="17"/>
      <c r="G7" s="1">
        <f t="shared" si="0"/>
        <v>-30</v>
      </c>
      <c r="H7" s="16">
        <f t="shared" si="1"/>
        <v>-5492.400000000001</v>
      </c>
    </row>
    <row r="8" spans="1:8" ht="15">
      <c r="A8" s="28" t="s">
        <v>62</v>
      </c>
      <c r="B8" s="16">
        <v>1247.89</v>
      </c>
      <c r="C8" s="17">
        <v>42860</v>
      </c>
      <c r="D8" s="17">
        <v>42830</v>
      </c>
      <c r="E8" s="17"/>
      <c r="F8" s="17"/>
      <c r="G8" s="1">
        <f t="shared" si="0"/>
        <v>-30</v>
      </c>
      <c r="H8" s="16">
        <f t="shared" si="1"/>
        <v>-37436.700000000004</v>
      </c>
    </row>
    <row r="9" spans="1:8" ht="15">
      <c r="A9" s="28" t="s">
        <v>63</v>
      </c>
      <c r="B9" s="16">
        <v>94.19</v>
      </c>
      <c r="C9" s="17">
        <v>42860</v>
      </c>
      <c r="D9" s="17">
        <v>42830</v>
      </c>
      <c r="E9" s="17"/>
      <c r="F9" s="17"/>
      <c r="G9" s="1">
        <f t="shared" si="0"/>
        <v>-30</v>
      </c>
      <c r="H9" s="16">
        <f t="shared" si="1"/>
        <v>-2825.7</v>
      </c>
    </row>
    <row r="10" spans="1:8" ht="15">
      <c r="A10" s="28" t="s">
        <v>64</v>
      </c>
      <c r="B10" s="16">
        <v>60</v>
      </c>
      <c r="C10" s="17">
        <v>42860</v>
      </c>
      <c r="D10" s="17">
        <v>42830</v>
      </c>
      <c r="E10" s="17"/>
      <c r="F10" s="17"/>
      <c r="G10" s="1">
        <f t="shared" si="0"/>
        <v>-30</v>
      </c>
      <c r="H10" s="16">
        <f t="shared" si="1"/>
        <v>-1800</v>
      </c>
    </row>
    <row r="11" spans="1:8" ht="15">
      <c r="A11" s="28" t="s">
        <v>65</v>
      </c>
      <c r="B11" s="16">
        <v>378</v>
      </c>
      <c r="C11" s="17">
        <v>42860</v>
      </c>
      <c r="D11" s="17">
        <v>42830</v>
      </c>
      <c r="E11" s="17"/>
      <c r="F11" s="17"/>
      <c r="G11" s="1">
        <f t="shared" si="0"/>
        <v>-30</v>
      </c>
      <c r="H11" s="16">
        <f t="shared" si="1"/>
        <v>-11340</v>
      </c>
    </row>
    <row r="12" spans="1:8" ht="15">
      <c r="A12" s="28" t="s">
        <v>66</v>
      </c>
      <c r="B12" s="16">
        <v>57.5</v>
      </c>
      <c r="C12" s="17">
        <v>42860</v>
      </c>
      <c r="D12" s="17">
        <v>42830</v>
      </c>
      <c r="E12" s="17"/>
      <c r="F12" s="17"/>
      <c r="G12" s="1">
        <f t="shared" si="0"/>
        <v>-30</v>
      </c>
      <c r="H12" s="16">
        <f t="shared" si="1"/>
        <v>-1725</v>
      </c>
    </row>
    <row r="13" spans="1:8" ht="15">
      <c r="A13" s="28" t="s">
        <v>67</v>
      </c>
      <c r="B13" s="16">
        <v>244.2</v>
      </c>
      <c r="C13" s="17">
        <v>42860</v>
      </c>
      <c r="D13" s="17">
        <v>42830</v>
      </c>
      <c r="E13" s="17"/>
      <c r="F13" s="17"/>
      <c r="G13" s="1">
        <f t="shared" si="0"/>
        <v>-30</v>
      </c>
      <c r="H13" s="16">
        <f t="shared" si="1"/>
        <v>-7326</v>
      </c>
    </row>
    <row r="14" spans="1:8" ht="15">
      <c r="A14" s="28" t="s">
        <v>68</v>
      </c>
      <c r="B14" s="16">
        <v>304.5</v>
      </c>
      <c r="C14" s="17">
        <v>42860</v>
      </c>
      <c r="D14" s="17">
        <v>42830</v>
      </c>
      <c r="E14" s="17"/>
      <c r="F14" s="17"/>
      <c r="G14" s="1">
        <f t="shared" si="0"/>
        <v>-30</v>
      </c>
      <c r="H14" s="16">
        <f t="shared" si="1"/>
        <v>-9135</v>
      </c>
    </row>
    <row r="15" spans="1:8" ht="15">
      <c r="A15" s="28" t="s">
        <v>69</v>
      </c>
      <c r="B15" s="16">
        <v>197.4</v>
      </c>
      <c r="C15" s="17">
        <v>42860</v>
      </c>
      <c r="D15" s="17">
        <v>42830</v>
      </c>
      <c r="E15" s="17"/>
      <c r="F15" s="17"/>
      <c r="G15" s="1">
        <f t="shared" si="0"/>
        <v>-30</v>
      </c>
      <c r="H15" s="16">
        <f t="shared" si="1"/>
        <v>-5922</v>
      </c>
    </row>
    <row r="16" spans="1:8" ht="15">
      <c r="A16" s="28" t="s">
        <v>70</v>
      </c>
      <c r="B16" s="16">
        <v>129.59</v>
      </c>
      <c r="C16" s="17">
        <v>42860</v>
      </c>
      <c r="D16" s="17">
        <v>42830</v>
      </c>
      <c r="E16" s="17"/>
      <c r="F16" s="17"/>
      <c r="G16" s="1">
        <f t="shared" si="0"/>
        <v>-30</v>
      </c>
      <c r="H16" s="16">
        <f t="shared" si="1"/>
        <v>-3887.7000000000003</v>
      </c>
    </row>
    <row r="17" spans="1:8" ht="15">
      <c r="A17" s="28" t="s">
        <v>70</v>
      </c>
      <c r="B17" s="16">
        <v>0</v>
      </c>
      <c r="C17" s="17">
        <v>42860</v>
      </c>
      <c r="D17" s="17">
        <v>42830</v>
      </c>
      <c r="E17" s="17"/>
      <c r="F17" s="17"/>
      <c r="G17" s="1">
        <f t="shared" si="0"/>
        <v>-30</v>
      </c>
      <c r="H17" s="16">
        <f t="shared" si="1"/>
        <v>0</v>
      </c>
    </row>
    <row r="18" spans="1:8" ht="15">
      <c r="A18" s="28" t="s">
        <v>71</v>
      </c>
      <c r="B18" s="16">
        <v>70</v>
      </c>
      <c r="C18" s="17">
        <v>42865</v>
      </c>
      <c r="D18" s="17">
        <v>42837</v>
      </c>
      <c r="E18" s="17"/>
      <c r="F18" s="17"/>
      <c r="G18" s="1">
        <f t="shared" si="0"/>
        <v>-28</v>
      </c>
      <c r="H18" s="16">
        <f t="shared" si="1"/>
        <v>-1960</v>
      </c>
    </row>
    <row r="19" spans="1:8" ht="15">
      <c r="A19" s="28" t="s">
        <v>72</v>
      </c>
      <c r="B19" s="16">
        <v>304.09</v>
      </c>
      <c r="C19" s="17">
        <v>42875</v>
      </c>
      <c r="D19" s="17">
        <v>42846</v>
      </c>
      <c r="E19" s="17"/>
      <c r="F19" s="17"/>
      <c r="G19" s="1">
        <f t="shared" si="0"/>
        <v>-29</v>
      </c>
      <c r="H19" s="16">
        <f t="shared" si="1"/>
        <v>-8818.609999999999</v>
      </c>
    </row>
    <row r="20" spans="1:8" ht="15">
      <c r="A20" s="28" t="s">
        <v>73</v>
      </c>
      <c r="B20" s="16">
        <v>58.41</v>
      </c>
      <c r="C20" s="17">
        <v>42875</v>
      </c>
      <c r="D20" s="17">
        <v>42846</v>
      </c>
      <c r="E20" s="17"/>
      <c r="F20" s="17"/>
      <c r="G20" s="1">
        <f t="shared" si="0"/>
        <v>-29</v>
      </c>
      <c r="H20" s="16">
        <f t="shared" si="1"/>
        <v>-1693.8899999999999</v>
      </c>
    </row>
    <row r="21" spans="1:8" ht="15">
      <c r="A21" s="28" t="s">
        <v>74</v>
      </c>
      <c r="B21" s="16">
        <v>4439.89</v>
      </c>
      <c r="C21" s="17">
        <v>42847</v>
      </c>
      <c r="D21" s="17">
        <v>42846</v>
      </c>
      <c r="E21" s="17"/>
      <c r="F21" s="17"/>
      <c r="G21" s="1">
        <f t="shared" si="0"/>
        <v>-1</v>
      </c>
      <c r="H21" s="16">
        <f t="shared" si="1"/>
        <v>-4439.89</v>
      </c>
    </row>
    <row r="22" spans="1:8" ht="15">
      <c r="A22" s="28" t="s">
        <v>75</v>
      </c>
      <c r="B22" s="16">
        <v>1659</v>
      </c>
      <c r="C22" s="17">
        <v>42875</v>
      </c>
      <c r="D22" s="17">
        <v>42846</v>
      </c>
      <c r="E22" s="17"/>
      <c r="F22" s="17"/>
      <c r="G22" s="1">
        <f t="shared" si="0"/>
        <v>-29</v>
      </c>
      <c r="H22" s="16">
        <f t="shared" si="1"/>
        <v>-48111</v>
      </c>
    </row>
    <row r="23" spans="1:8" ht="15">
      <c r="A23" s="28" t="s">
        <v>75</v>
      </c>
      <c r="B23" s="16">
        <v>0</v>
      </c>
      <c r="C23" s="17">
        <v>42875</v>
      </c>
      <c r="D23" s="17">
        <v>42846</v>
      </c>
      <c r="E23" s="17"/>
      <c r="F23" s="17"/>
      <c r="G23" s="1">
        <f t="shared" si="0"/>
        <v>-29</v>
      </c>
      <c r="H23" s="16">
        <f t="shared" si="1"/>
        <v>0</v>
      </c>
    </row>
    <row r="24" spans="1:8" ht="15">
      <c r="A24" s="28" t="s">
        <v>76</v>
      </c>
      <c r="B24" s="16">
        <v>72</v>
      </c>
      <c r="C24" s="17">
        <v>42875</v>
      </c>
      <c r="D24" s="17">
        <v>42846</v>
      </c>
      <c r="E24" s="17"/>
      <c r="F24" s="17"/>
      <c r="G24" s="1">
        <f t="shared" si="0"/>
        <v>-29</v>
      </c>
      <c r="H24" s="16">
        <f t="shared" si="1"/>
        <v>-2088</v>
      </c>
    </row>
    <row r="25" spans="1:8" ht="15">
      <c r="A25" s="28" t="s">
        <v>77</v>
      </c>
      <c r="B25" s="16">
        <v>80</v>
      </c>
      <c r="C25" s="17">
        <v>42875</v>
      </c>
      <c r="D25" s="17">
        <v>42846</v>
      </c>
      <c r="E25" s="17"/>
      <c r="F25" s="17"/>
      <c r="G25" s="1">
        <f t="shared" si="0"/>
        <v>-29</v>
      </c>
      <c r="H25" s="16">
        <f t="shared" si="1"/>
        <v>-2320</v>
      </c>
    </row>
    <row r="26" spans="1:8" ht="15">
      <c r="A26" s="28" t="s">
        <v>78</v>
      </c>
      <c r="B26" s="16">
        <v>1200</v>
      </c>
      <c r="C26" s="17">
        <v>42882</v>
      </c>
      <c r="D26" s="17">
        <v>42852</v>
      </c>
      <c r="E26" s="17"/>
      <c r="F26" s="17"/>
      <c r="G26" s="1">
        <f t="shared" si="0"/>
        <v>-30</v>
      </c>
      <c r="H26" s="16">
        <f t="shared" si="1"/>
        <v>-36000</v>
      </c>
    </row>
    <row r="27" spans="1:8" ht="15">
      <c r="A27" s="28" t="s">
        <v>79</v>
      </c>
      <c r="B27" s="16">
        <v>1410</v>
      </c>
      <c r="C27" s="17">
        <v>42882</v>
      </c>
      <c r="D27" s="17">
        <v>42852</v>
      </c>
      <c r="E27" s="17"/>
      <c r="F27" s="17"/>
      <c r="G27" s="1">
        <f t="shared" si="0"/>
        <v>-30</v>
      </c>
      <c r="H27" s="16">
        <f t="shared" si="1"/>
        <v>-42300</v>
      </c>
    </row>
    <row r="28" spans="1:8" ht="15">
      <c r="A28" s="28" t="s">
        <v>80</v>
      </c>
      <c r="B28" s="16">
        <v>186.9</v>
      </c>
      <c r="C28" s="17">
        <v>42882</v>
      </c>
      <c r="D28" s="17">
        <v>42852</v>
      </c>
      <c r="E28" s="17"/>
      <c r="F28" s="17"/>
      <c r="G28" s="1">
        <f t="shared" si="0"/>
        <v>-30</v>
      </c>
      <c r="H28" s="16">
        <f t="shared" si="1"/>
        <v>-5607</v>
      </c>
    </row>
    <row r="29" spans="1:8" ht="15">
      <c r="A29" s="28" t="s">
        <v>81</v>
      </c>
      <c r="B29" s="16">
        <v>600</v>
      </c>
      <c r="C29" s="17">
        <v>42887</v>
      </c>
      <c r="D29" s="17">
        <v>42858</v>
      </c>
      <c r="E29" s="17"/>
      <c r="F29" s="17"/>
      <c r="G29" s="1">
        <f t="shared" si="0"/>
        <v>-29</v>
      </c>
      <c r="H29" s="16">
        <f t="shared" si="1"/>
        <v>-17400</v>
      </c>
    </row>
    <row r="30" spans="1:8" ht="15">
      <c r="A30" s="28" t="s">
        <v>82</v>
      </c>
      <c r="B30" s="16">
        <v>1420.01</v>
      </c>
      <c r="C30" s="17">
        <v>42889</v>
      </c>
      <c r="D30" s="17">
        <v>42860</v>
      </c>
      <c r="E30" s="17"/>
      <c r="F30" s="17"/>
      <c r="G30" s="1">
        <f t="shared" si="0"/>
        <v>-29</v>
      </c>
      <c r="H30" s="16">
        <f t="shared" si="1"/>
        <v>-41180.29</v>
      </c>
    </row>
    <row r="31" spans="1:8" ht="15">
      <c r="A31" s="28" t="s">
        <v>83</v>
      </c>
      <c r="B31" s="16">
        <v>288.34</v>
      </c>
      <c r="C31" s="17">
        <v>42889</v>
      </c>
      <c r="D31" s="17">
        <v>42860</v>
      </c>
      <c r="E31" s="17"/>
      <c r="F31" s="17"/>
      <c r="G31" s="1">
        <f t="shared" si="0"/>
        <v>-29</v>
      </c>
      <c r="H31" s="16">
        <f t="shared" si="1"/>
        <v>-8361.859999999999</v>
      </c>
    </row>
    <row r="32" spans="1:8" ht="15">
      <c r="A32" s="28" t="s">
        <v>84</v>
      </c>
      <c r="B32" s="16">
        <v>818</v>
      </c>
      <c r="C32" s="17">
        <v>42889</v>
      </c>
      <c r="D32" s="17">
        <v>42860</v>
      </c>
      <c r="E32" s="17"/>
      <c r="F32" s="17"/>
      <c r="G32" s="1">
        <f t="shared" si="0"/>
        <v>-29</v>
      </c>
      <c r="H32" s="16">
        <f t="shared" si="1"/>
        <v>-23722</v>
      </c>
    </row>
    <row r="33" spans="1:8" ht="15">
      <c r="A33" s="28" t="s">
        <v>85</v>
      </c>
      <c r="B33" s="16">
        <v>19.19</v>
      </c>
      <c r="C33" s="17">
        <v>42894</v>
      </c>
      <c r="D33" s="17">
        <v>42864</v>
      </c>
      <c r="E33" s="17"/>
      <c r="F33" s="17"/>
      <c r="G33" s="1">
        <f t="shared" si="0"/>
        <v>-30</v>
      </c>
      <c r="H33" s="16">
        <f t="shared" si="1"/>
        <v>-575.7</v>
      </c>
    </row>
    <row r="34" spans="1:8" ht="15">
      <c r="A34" s="28" t="s">
        <v>86</v>
      </c>
      <c r="B34" s="16">
        <v>1250</v>
      </c>
      <c r="C34" s="17">
        <v>42897</v>
      </c>
      <c r="D34" s="17">
        <v>42870</v>
      </c>
      <c r="E34" s="17"/>
      <c r="F34" s="17"/>
      <c r="G34" s="1">
        <f t="shared" si="0"/>
        <v>-27</v>
      </c>
      <c r="H34" s="16">
        <f t="shared" si="1"/>
        <v>-33750</v>
      </c>
    </row>
    <row r="35" spans="1:8" ht="15">
      <c r="A35" s="28" t="s">
        <v>87</v>
      </c>
      <c r="B35" s="16">
        <v>240</v>
      </c>
      <c r="C35" s="17">
        <v>42897</v>
      </c>
      <c r="D35" s="17">
        <v>42870</v>
      </c>
      <c r="E35" s="17"/>
      <c r="F35" s="17"/>
      <c r="G35" s="1">
        <f t="shared" si="0"/>
        <v>-27</v>
      </c>
      <c r="H35" s="16">
        <f t="shared" si="1"/>
        <v>-6480</v>
      </c>
    </row>
    <row r="36" spans="1:8" ht="15">
      <c r="A36" s="28" t="s">
        <v>88</v>
      </c>
      <c r="B36" s="16">
        <v>23.1</v>
      </c>
      <c r="C36" s="17">
        <v>42897</v>
      </c>
      <c r="D36" s="17">
        <v>42870</v>
      </c>
      <c r="E36" s="17"/>
      <c r="F36" s="17"/>
      <c r="G36" s="1">
        <f t="shared" si="0"/>
        <v>-27</v>
      </c>
      <c r="H36" s="16">
        <f t="shared" si="1"/>
        <v>-623.7</v>
      </c>
    </row>
    <row r="37" spans="1:8" ht="15">
      <c r="A37" s="28" t="s">
        <v>89</v>
      </c>
      <c r="B37" s="16">
        <v>231</v>
      </c>
      <c r="C37" s="17">
        <v>42897</v>
      </c>
      <c r="D37" s="17">
        <v>42871</v>
      </c>
      <c r="E37" s="17"/>
      <c r="F37" s="17"/>
      <c r="G37" s="1">
        <f t="shared" si="0"/>
        <v>-26</v>
      </c>
      <c r="H37" s="16">
        <f t="shared" si="1"/>
        <v>-6006</v>
      </c>
    </row>
    <row r="38" spans="1:8" ht="15">
      <c r="A38" s="28" t="s">
        <v>90</v>
      </c>
      <c r="B38" s="16">
        <v>532.79</v>
      </c>
      <c r="C38" s="17">
        <v>42901</v>
      </c>
      <c r="D38" s="17">
        <v>42872</v>
      </c>
      <c r="E38" s="17"/>
      <c r="F38" s="17"/>
      <c r="G38" s="1">
        <f t="shared" si="0"/>
        <v>-29</v>
      </c>
      <c r="H38" s="16">
        <f t="shared" si="1"/>
        <v>-15450.91</v>
      </c>
    </row>
    <row r="39" spans="1:8" ht="15">
      <c r="A39" s="28" t="s">
        <v>91</v>
      </c>
      <c r="B39" s="16">
        <v>165</v>
      </c>
      <c r="C39" s="17">
        <v>42901</v>
      </c>
      <c r="D39" s="17">
        <v>42872</v>
      </c>
      <c r="E39" s="17"/>
      <c r="F39" s="17"/>
      <c r="G39" s="1">
        <f t="shared" si="0"/>
        <v>-29</v>
      </c>
      <c r="H39" s="16">
        <f t="shared" si="1"/>
        <v>-4785</v>
      </c>
    </row>
    <row r="40" spans="1:8" ht="15">
      <c r="A40" s="28" t="s">
        <v>91</v>
      </c>
      <c r="B40" s="16">
        <v>0</v>
      </c>
      <c r="C40" s="17">
        <v>42901</v>
      </c>
      <c r="D40" s="17">
        <v>42872</v>
      </c>
      <c r="E40" s="17"/>
      <c r="F40" s="17"/>
      <c r="G40" s="1">
        <f t="shared" si="0"/>
        <v>-29</v>
      </c>
      <c r="H40" s="16">
        <f t="shared" si="1"/>
        <v>0</v>
      </c>
    </row>
    <row r="41" spans="1:8" ht="15">
      <c r="A41" s="28" t="s">
        <v>92</v>
      </c>
      <c r="B41" s="16">
        <v>375.93</v>
      </c>
      <c r="C41" s="17">
        <v>42902</v>
      </c>
      <c r="D41" s="17">
        <v>42873</v>
      </c>
      <c r="E41" s="17"/>
      <c r="F41" s="17"/>
      <c r="G41" s="1">
        <f t="shared" si="0"/>
        <v>-29</v>
      </c>
      <c r="H41" s="16">
        <f t="shared" si="1"/>
        <v>-10901.97</v>
      </c>
    </row>
    <row r="42" spans="1:8" ht="15">
      <c r="A42" s="28" t="s">
        <v>93</v>
      </c>
      <c r="B42" s="16">
        <v>10543.62</v>
      </c>
      <c r="C42" s="17">
        <v>42903</v>
      </c>
      <c r="D42" s="17">
        <v>42873</v>
      </c>
      <c r="E42" s="17"/>
      <c r="F42" s="17"/>
      <c r="G42" s="1">
        <f t="shared" si="0"/>
        <v>-30</v>
      </c>
      <c r="H42" s="16">
        <f t="shared" si="1"/>
        <v>-316308.60000000003</v>
      </c>
    </row>
    <row r="43" spans="1:8" ht="15">
      <c r="A43" s="28" t="s">
        <v>94</v>
      </c>
      <c r="B43" s="16">
        <v>204.6</v>
      </c>
      <c r="C43" s="17">
        <v>42903</v>
      </c>
      <c r="D43" s="17">
        <v>42873</v>
      </c>
      <c r="E43" s="17"/>
      <c r="F43" s="17"/>
      <c r="G43" s="1">
        <f t="shared" si="0"/>
        <v>-30</v>
      </c>
      <c r="H43" s="16">
        <f t="shared" si="1"/>
        <v>-6138</v>
      </c>
    </row>
    <row r="44" spans="1:8" ht="15">
      <c r="A44" s="28" t="s">
        <v>95</v>
      </c>
      <c r="B44" s="16">
        <v>327.87</v>
      </c>
      <c r="C44" s="17">
        <v>42903</v>
      </c>
      <c r="D44" s="17">
        <v>42873</v>
      </c>
      <c r="E44" s="17"/>
      <c r="F44" s="17"/>
      <c r="G44" s="1">
        <f t="shared" si="0"/>
        <v>-30</v>
      </c>
      <c r="H44" s="16">
        <f t="shared" si="1"/>
        <v>-9836.1</v>
      </c>
    </row>
    <row r="45" spans="1:8" ht="15">
      <c r="A45" s="28" t="s">
        <v>96</v>
      </c>
      <c r="B45" s="16">
        <v>1048</v>
      </c>
      <c r="C45" s="17">
        <v>42907</v>
      </c>
      <c r="D45" s="17">
        <v>42877</v>
      </c>
      <c r="E45" s="17"/>
      <c r="F45" s="17"/>
      <c r="G45" s="1">
        <f t="shared" si="0"/>
        <v>-30</v>
      </c>
      <c r="H45" s="16">
        <f t="shared" si="1"/>
        <v>-31440</v>
      </c>
    </row>
    <row r="46" spans="1:8" ht="15">
      <c r="A46" s="28" t="s">
        <v>96</v>
      </c>
      <c r="B46" s="16">
        <v>0</v>
      </c>
      <c r="C46" s="17">
        <v>42907</v>
      </c>
      <c r="D46" s="17">
        <v>42877</v>
      </c>
      <c r="E46" s="17"/>
      <c r="F46" s="17"/>
      <c r="G46" s="1">
        <f t="shared" si="0"/>
        <v>-30</v>
      </c>
      <c r="H46" s="16">
        <f t="shared" si="1"/>
        <v>0</v>
      </c>
    </row>
    <row r="47" spans="1:8" ht="15">
      <c r="A47" s="28" t="s">
        <v>97</v>
      </c>
      <c r="B47" s="16">
        <v>165.41</v>
      </c>
      <c r="C47" s="17">
        <v>42907</v>
      </c>
      <c r="D47" s="17">
        <v>42877</v>
      </c>
      <c r="E47" s="17"/>
      <c r="F47" s="17"/>
      <c r="G47" s="1">
        <f t="shared" si="0"/>
        <v>-30</v>
      </c>
      <c r="H47" s="16">
        <f t="shared" si="1"/>
        <v>-4962.3</v>
      </c>
    </row>
    <row r="48" spans="1:8" ht="15">
      <c r="A48" s="28" t="s">
        <v>97</v>
      </c>
      <c r="B48" s="16">
        <v>46.66</v>
      </c>
      <c r="C48" s="17">
        <v>42907</v>
      </c>
      <c r="D48" s="17">
        <v>42877</v>
      </c>
      <c r="E48" s="17"/>
      <c r="F48" s="17"/>
      <c r="G48" s="1">
        <f t="shared" si="0"/>
        <v>-30</v>
      </c>
      <c r="H48" s="16">
        <f t="shared" si="1"/>
        <v>-1399.8</v>
      </c>
    </row>
    <row r="49" spans="1:8" ht="15">
      <c r="A49" s="28" t="s">
        <v>98</v>
      </c>
      <c r="B49" s="16">
        <v>8.2</v>
      </c>
      <c r="C49" s="17">
        <v>42907</v>
      </c>
      <c r="D49" s="17">
        <v>42877</v>
      </c>
      <c r="E49" s="17"/>
      <c r="F49" s="17"/>
      <c r="G49" s="1">
        <f t="shared" si="0"/>
        <v>-30</v>
      </c>
      <c r="H49" s="16">
        <f t="shared" si="1"/>
        <v>-245.99999999999997</v>
      </c>
    </row>
    <row r="50" spans="1:8" ht="15">
      <c r="A50" s="28" t="s">
        <v>98</v>
      </c>
      <c r="B50" s="16">
        <v>2.31</v>
      </c>
      <c r="C50" s="17">
        <v>42907</v>
      </c>
      <c r="D50" s="17">
        <v>42877</v>
      </c>
      <c r="E50" s="17"/>
      <c r="F50" s="17"/>
      <c r="G50" s="1">
        <f t="shared" si="0"/>
        <v>-30</v>
      </c>
      <c r="H50" s="16">
        <f t="shared" si="1"/>
        <v>-69.3</v>
      </c>
    </row>
    <row r="51" spans="1:8" ht="15">
      <c r="A51" s="28" t="s">
        <v>99</v>
      </c>
      <c r="B51" s="16">
        <v>450</v>
      </c>
      <c r="C51" s="17">
        <v>42922</v>
      </c>
      <c r="D51" s="17">
        <v>42892</v>
      </c>
      <c r="E51" s="17"/>
      <c r="F51" s="17"/>
      <c r="G51" s="1">
        <f t="shared" si="0"/>
        <v>-30</v>
      </c>
      <c r="H51" s="16">
        <f t="shared" si="1"/>
        <v>-13500</v>
      </c>
    </row>
    <row r="52" spans="1:8" ht="15">
      <c r="A52" s="28" t="s">
        <v>100</v>
      </c>
      <c r="B52" s="16">
        <v>7151.47</v>
      </c>
      <c r="C52" s="17">
        <v>42922</v>
      </c>
      <c r="D52" s="17">
        <v>42892</v>
      </c>
      <c r="E52" s="17"/>
      <c r="F52" s="17"/>
      <c r="G52" s="1">
        <f t="shared" si="0"/>
        <v>-30</v>
      </c>
      <c r="H52" s="16">
        <f t="shared" si="1"/>
        <v>-214544.1</v>
      </c>
    </row>
    <row r="53" spans="1:8" ht="15">
      <c r="A53" s="28" t="s">
        <v>101</v>
      </c>
      <c r="B53" s="16">
        <v>280</v>
      </c>
      <c r="C53" s="17">
        <v>42925</v>
      </c>
      <c r="D53" s="17">
        <v>42899</v>
      </c>
      <c r="E53" s="17"/>
      <c r="F53" s="17"/>
      <c r="G53" s="1">
        <f t="shared" si="0"/>
        <v>-26</v>
      </c>
      <c r="H53" s="16">
        <f t="shared" si="1"/>
        <v>-7280</v>
      </c>
    </row>
    <row r="54" spans="1:8" ht="15">
      <c r="A54" s="28" t="s">
        <v>102</v>
      </c>
      <c r="B54" s="16">
        <v>1051</v>
      </c>
      <c r="C54" s="17">
        <v>42925</v>
      </c>
      <c r="D54" s="17">
        <v>42899</v>
      </c>
      <c r="E54" s="17"/>
      <c r="F54" s="17"/>
      <c r="G54" s="1">
        <f t="shared" si="0"/>
        <v>-26</v>
      </c>
      <c r="H54" s="16">
        <f t="shared" si="1"/>
        <v>-27326</v>
      </c>
    </row>
    <row r="55" spans="1:8" ht="15">
      <c r="A55" s="28" t="s">
        <v>103</v>
      </c>
      <c r="B55" s="16">
        <v>435</v>
      </c>
      <c r="C55" s="17">
        <v>42925</v>
      </c>
      <c r="D55" s="17">
        <v>42899</v>
      </c>
      <c r="E55" s="17"/>
      <c r="F55" s="17"/>
      <c r="G55" s="1">
        <f t="shared" si="0"/>
        <v>-26</v>
      </c>
      <c r="H55" s="16">
        <f t="shared" si="1"/>
        <v>-11310</v>
      </c>
    </row>
    <row r="56" spans="1:8" ht="15">
      <c r="A56" s="28" t="s">
        <v>104</v>
      </c>
      <c r="B56" s="16">
        <v>32.19</v>
      </c>
      <c r="C56" s="17">
        <v>42925</v>
      </c>
      <c r="D56" s="17">
        <v>42899</v>
      </c>
      <c r="E56" s="17"/>
      <c r="F56" s="17"/>
      <c r="G56" s="1">
        <f t="shared" si="0"/>
        <v>-26</v>
      </c>
      <c r="H56" s="16">
        <f t="shared" si="1"/>
        <v>-836.9399999999999</v>
      </c>
    </row>
    <row r="57" spans="1:8" ht="15">
      <c r="A57" s="28" t="s">
        <v>105</v>
      </c>
      <c r="B57" s="16">
        <v>415</v>
      </c>
      <c r="C57" s="17">
        <v>42925</v>
      </c>
      <c r="D57" s="17">
        <v>42899</v>
      </c>
      <c r="E57" s="17"/>
      <c r="F57" s="17"/>
      <c r="G57" s="1">
        <f t="shared" si="0"/>
        <v>-26</v>
      </c>
      <c r="H57" s="16">
        <f t="shared" si="1"/>
        <v>-10790</v>
      </c>
    </row>
    <row r="58" spans="1:8" ht="15">
      <c r="A58" s="28" t="s">
        <v>106</v>
      </c>
      <c r="B58" s="16">
        <v>836</v>
      </c>
      <c r="C58" s="17">
        <v>42925</v>
      </c>
      <c r="D58" s="17">
        <v>42899</v>
      </c>
      <c r="E58" s="17"/>
      <c r="F58" s="17"/>
      <c r="G58" s="1">
        <f t="shared" si="0"/>
        <v>-26</v>
      </c>
      <c r="H58" s="16">
        <f t="shared" si="1"/>
        <v>-21736</v>
      </c>
    </row>
    <row r="59" spans="1:8" ht="15">
      <c r="A59" s="28" t="s">
        <v>107</v>
      </c>
      <c r="B59" s="16">
        <v>497.47</v>
      </c>
      <c r="C59" s="17">
        <v>42925</v>
      </c>
      <c r="D59" s="17">
        <v>42899</v>
      </c>
      <c r="E59" s="17"/>
      <c r="F59" s="17"/>
      <c r="G59" s="1">
        <f t="shared" si="0"/>
        <v>-26</v>
      </c>
      <c r="H59" s="16">
        <f t="shared" si="1"/>
        <v>-12934.220000000001</v>
      </c>
    </row>
    <row r="60" spans="1:8" ht="15">
      <c r="A60" s="28" t="s">
        <v>108</v>
      </c>
      <c r="B60" s="16">
        <v>19.18</v>
      </c>
      <c r="C60" s="17">
        <v>42925</v>
      </c>
      <c r="D60" s="17">
        <v>42899</v>
      </c>
      <c r="E60" s="17"/>
      <c r="F60" s="17"/>
      <c r="G60" s="1">
        <f t="shared" si="0"/>
        <v>-26</v>
      </c>
      <c r="H60" s="16">
        <f t="shared" si="1"/>
        <v>-498.68</v>
      </c>
    </row>
    <row r="61" spans="1:8" ht="15">
      <c r="A61" s="28" t="s">
        <v>109</v>
      </c>
      <c r="B61" s="16">
        <v>32.21</v>
      </c>
      <c r="C61" s="17">
        <v>42925</v>
      </c>
      <c r="D61" s="17">
        <v>42899</v>
      </c>
      <c r="E61" s="17"/>
      <c r="F61" s="17"/>
      <c r="G61" s="1">
        <f t="shared" si="0"/>
        <v>-26</v>
      </c>
      <c r="H61" s="16">
        <f t="shared" si="1"/>
        <v>-837.46</v>
      </c>
    </row>
    <row r="62" spans="1:8" ht="15">
      <c r="A62" s="28" t="s">
        <v>110</v>
      </c>
      <c r="B62" s="16">
        <v>85.38</v>
      </c>
      <c r="C62" s="17">
        <v>42925</v>
      </c>
      <c r="D62" s="17">
        <v>42899</v>
      </c>
      <c r="E62" s="17"/>
      <c r="F62" s="17"/>
      <c r="G62" s="1">
        <f t="shared" si="0"/>
        <v>-26</v>
      </c>
      <c r="H62" s="16">
        <f t="shared" si="1"/>
        <v>-2219.88</v>
      </c>
    </row>
    <row r="63" spans="1:8" ht="15">
      <c r="A63" s="28" t="s">
        <v>111</v>
      </c>
      <c r="B63" s="16">
        <v>1639</v>
      </c>
      <c r="C63" s="17">
        <v>42929</v>
      </c>
      <c r="D63" s="17">
        <v>42899</v>
      </c>
      <c r="E63" s="17"/>
      <c r="F63" s="17"/>
      <c r="G63" s="1">
        <f t="shared" si="0"/>
        <v>-30</v>
      </c>
      <c r="H63" s="16">
        <f t="shared" si="1"/>
        <v>-49170</v>
      </c>
    </row>
    <row r="64" spans="1:8" ht="15">
      <c r="A64" s="28" t="s">
        <v>112</v>
      </c>
      <c r="B64" s="16">
        <v>3915.13</v>
      </c>
      <c r="C64" s="17">
        <v>42930</v>
      </c>
      <c r="D64" s="17">
        <v>42902</v>
      </c>
      <c r="E64" s="17"/>
      <c r="F64" s="17"/>
      <c r="G64" s="1">
        <f t="shared" si="0"/>
        <v>-28</v>
      </c>
      <c r="H64" s="16">
        <f t="shared" si="1"/>
        <v>-109623.64</v>
      </c>
    </row>
    <row r="65" spans="1:8" ht="15">
      <c r="A65" s="28" t="s">
        <v>113</v>
      </c>
      <c r="B65" s="16">
        <v>4199.9</v>
      </c>
      <c r="C65" s="17">
        <v>42930</v>
      </c>
      <c r="D65" s="17">
        <v>42902</v>
      </c>
      <c r="E65" s="17"/>
      <c r="F65" s="17"/>
      <c r="G65" s="1">
        <f t="shared" si="0"/>
        <v>-28</v>
      </c>
      <c r="H65" s="16">
        <f t="shared" si="1"/>
        <v>-117597.19999999998</v>
      </c>
    </row>
    <row r="66" spans="1:8" ht="15">
      <c r="A66" s="28" t="s">
        <v>114</v>
      </c>
      <c r="B66" s="16">
        <v>414.69</v>
      </c>
      <c r="C66" s="17">
        <v>42930</v>
      </c>
      <c r="D66" s="17">
        <v>42902</v>
      </c>
      <c r="E66" s="17"/>
      <c r="F66" s="17"/>
      <c r="G66" s="1">
        <f t="shared" si="0"/>
        <v>-28</v>
      </c>
      <c r="H66" s="16">
        <f t="shared" si="1"/>
        <v>-11611.32</v>
      </c>
    </row>
    <row r="67" spans="1:8" ht="15">
      <c r="A67" s="28" t="s">
        <v>115</v>
      </c>
      <c r="B67" s="16">
        <v>10751.38</v>
      </c>
      <c r="C67" s="17">
        <v>42930</v>
      </c>
      <c r="D67" s="17">
        <v>42902</v>
      </c>
      <c r="E67" s="17"/>
      <c r="F67" s="17"/>
      <c r="G67" s="1">
        <f t="shared" si="0"/>
        <v>-28</v>
      </c>
      <c r="H67" s="16">
        <f t="shared" si="1"/>
        <v>-301038.63999999996</v>
      </c>
    </row>
    <row r="68" spans="1:8" ht="15">
      <c r="A68" s="28" t="s">
        <v>116</v>
      </c>
      <c r="B68" s="16">
        <v>780</v>
      </c>
      <c r="C68" s="17">
        <v>42930</v>
      </c>
      <c r="D68" s="17">
        <v>42902</v>
      </c>
      <c r="E68" s="17"/>
      <c r="F68" s="17"/>
      <c r="G68" s="1">
        <f t="shared" si="0"/>
        <v>-28</v>
      </c>
      <c r="H68" s="16">
        <f t="shared" si="1"/>
        <v>-21840</v>
      </c>
    </row>
    <row r="69" spans="1:8" ht="15">
      <c r="A69" s="28" t="s">
        <v>117</v>
      </c>
      <c r="B69" s="16">
        <v>1500</v>
      </c>
      <c r="C69" s="17">
        <v>42935</v>
      </c>
      <c r="D69" s="17">
        <v>42905</v>
      </c>
      <c r="E69" s="17"/>
      <c r="F69" s="17"/>
      <c r="G69" s="1">
        <f aca="true" t="shared" si="2" ref="G69:G132">D69-C69-(F69-E69)</f>
        <v>-30</v>
      </c>
      <c r="H69" s="16">
        <f aca="true" t="shared" si="3" ref="H69:H132">B69*G69</f>
        <v>-45000</v>
      </c>
    </row>
    <row r="70" spans="1:8" ht="15">
      <c r="A70" s="28" t="s">
        <v>118</v>
      </c>
      <c r="B70" s="16">
        <v>2</v>
      </c>
      <c r="C70" s="17">
        <v>42935</v>
      </c>
      <c r="D70" s="17">
        <v>42905</v>
      </c>
      <c r="E70" s="17"/>
      <c r="F70" s="17"/>
      <c r="G70" s="1">
        <f t="shared" si="2"/>
        <v>-30</v>
      </c>
      <c r="H70" s="16">
        <f t="shared" si="3"/>
        <v>-60</v>
      </c>
    </row>
    <row r="71" spans="1:8" ht="15">
      <c r="A71" s="28" t="s">
        <v>119</v>
      </c>
      <c r="B71" s="16">
        <v>0</v>
      </c>
      <c r="C71" s="17">
        <v>42936</v>
      </c>
      <c r="D71" s="17">
        <v>42906</v>
      </c>
      <c r="E71" s="17"/>
      <c r="F71" s="17"/>
      <c r="G71" s="1">
        <f t="shared" si="2"/>
        <v>-30</v>
      </c>
      <c r="H71" s="16">
        <f t="shared" si="3"/>
        <v>0</v>
      </c>
    </row>
    <row r="72" spans="1:8" ht="15">
      <c r="A72" s="28" t="s">
        <v>120</v>
      </c>
      <c r="B72" s="16">
        <v>18.84</v>
      </c>
      <c r="C72" s="17">
        <v>42936</v>
      </c>
      <c r="D72" s="17">
        <v>42906</v>
      </c>
      <c r="E72" s="17"/>
      <c r="F72" s="17"/>
      <c r="G72" s="1">
        <f t="shared" si="2"/>
        <v>-30</v>
      </c>
      <c r="H72" s="16">
        <f t="shared" si="3"/>
        <v>-565.2</v>
      </c>
    </row>
    <row r="73" spans="1:8" ht="15">
      <c r="A73" s="28" t="s">
        <v>121</v>
      </c>
      <c r="B73" s="16">
        <v>80</v>
      </c>
      <c r="C73" s="17">
        <v>42936</v>
      </c>
      <c r="D73" s="17">
        <v>42906</v>
      </c>
      <c r="E73" s="17"/>
      <c r="F73" s="17"/>
      <c r="G73" s="1">
        <f t="shared" si="2"/>
        <v>-30</v>
      </c>
      <c r="H73" s="16">
        <f t="shared" si="3"/>
        <v>-2400</v>
      </c>
    </row>
    <row r="74" spans="1:8" ht="15">
      <c r="A74" s="28" t="s">
        <v>122</v>
      </c>
      <c r="B74" s="16">
        <v>0.03</v>
      </c>
      <c r="C74" s="17">
        <v>42939</v>
      </c>
      <c r="D74" s="17">
        <v>42909</v>
      </c>
      <c r="E74" s="17"/>
      <c r="F74" s="17"/>
      <c r="G74" s="1">
        <f t="shared" si="2"/>
        <v>-30</v>
      </c>
      <c r="H74" s="16">
        <f t="shared" si="3"/>
        <v>-0.8999999999999999</v>
      </c>
    </row>
    <row r="75" spans="1:8" ht="15">
      <c r="A75" s="28" t="s">
        <v>123</v>
      </c>
      <c r="B75" s="16">
        <v>188.57</v>
      </c>
      <c r="C75" s="17">
        <v>42939</v>
      </c>
      <c r="D75" s="17">
        <v>42909</v>
      </c>
      <c r="E75" s="17"/>
      <c r="F75" s="17"/>
      <c r="G75" s="1">
        <f t="shared" si="2"/>
        <v>-30</v>
      </c>
      <c r="H75" s="16">
        <f t="shared" si="3"/>
        <v>-5657.099999999999</v>
      </c>
    </row>
    <row r="76" spans="1:8" ht="15">
      <c r="A76" s="28" t="s">
        <v>124</v>
      </c>
      <c r="B76" s="16">
        <v>378</v>
      </c>
      <c r="C76" s="17">
        <v>42939</v>
      </c>
      <c r="D76" s="17">
        <v>42909</v>
      </c>
      <c r="E76" s="17"/>
      <c r="F76" s="17"/>
      <c r="G76" s="1">
        <f t="shared" si="2"/>
        <v>-30</v>
      </c>
      <c r="H76" s="16">
        <f t="shared" si="3"/>
        <v>-11340</v>
      </c>
    </row>
    <row r="77" spans="1:8" ht="15">
      <c r="A77" s="28" t="s">
        <v>125</v>
      </c>
      <c r="B77" s="16">
        <v>0</v>
      </c>
      <c r="C77" s="17">
        <v>42939</v>
      </c>
      <c r="D77" s="17">
        <v>42909</v>
      </c>
      <c r="E77" s="17"/>
      <c r="F77" s="17"/>
      <c r="G77" s="1">
        <f t="shared" si="2"/>
        <v>-30</v>
      </c>
      <c r="H77" s="16">
        <f t="shared" si="3"/>
        <v>0</v>
      </c>
    </row>
    <row r="78" spans="1:8" ht="15">
      <c r="A78" s="28" t="s">
        <v>126</v>
      </c>
      <c r="B78" s="16">
        <v>210</v>
      </c>
      <c r="C78" s="17">
        <v>42943</v>
      </c>
      <c r="D78" s="17">
        <v>42913</v>
      </c>
      <c r="E78" s="17"/>
      <c r="F78" s="17"/>
      <c r="G78" s="1">
        <f t="shared" si="2"/>
        <v>-30</v>
      </c>
      <c r="H78" s="16">
        <f t="shared" si="3"/>
        <v>-6300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20998.620000000003</v>
      </c>
      <c r="C1">
        <f>COUNTA(A4:A203)</f>
        <v>14</v>
      </c>
      <c r="G1" s="20">
        <f>IF(B1&lt;&gt;0,H1/B1,0)</f>
        <v>-29.96002737322738</v>
      </c>
      <c r="H1" s="19">
        <f>SUM(H4:H195)</f>
        <v>-629119.23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127</v>
      </c>
      <c r="B4" s="16">
        <v>4011.84</v>
      </c>
      <c r="C4" s="17">
        <v>42950</v>
      </c>
      <c r="D4" s="17">
        <v>42920</v>
      </c>
      <c r="E4" s="17"/>
      <c r="F4" s="17"/>
      <c r="G4" s="1">
        <f>D4-C4-(F4-E4)</f>
        <v>-30</v>
      </c>
      <c r="H4" s="16">
        <f>B4*G4</f>
        <v>-120355.20000000001</v>
      </c>
    </row>
    <row r="5" spans="1:8" ht="15">
      <c r="A5" s="28" t="s">
        <v>128</v>
      </c>
      <c r="B5" s="16">
        <v>17.64</v>
      </c>
      <c r="C5" s="17">
        <v>42950</v>
      </c>
      <c r="D5" s="17">
        <v>42920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-529.2</v>
      </c>
    </row>
    <row r="6" spans="1:8" ht="15">
      <c r="A6" s="28" t="s">
        <v>129</v>
      </c>
      <c r="B6" s="16">
        <v>60</v>
      </c>
      <c r="C6" s="17">
        <v>42952</v>
      </c>
      <c r="D6" s="17">
        <v>42923</v>
      </c>
      <c r="E6" s="17"/>
      <c r="F6" s="17"/>
      <c r="G6" s="1">
        <f t="shared" si="0"/>
        <v>-29</v>
      </c>
      <c r="H6" s="16">
        <f t="shared" si="1"/>
        <v>-1740</v>
      </c>
    </row>
    <row r="7" spans="1:8" ht="15">
      <c r="A7" s="28" t="s">
        <v>129</v>
      </c>
      <c r="B7" s="16">
        <v>0</v>
      </c>
      <c r="C7" s="17">
        <v>42952</v>
      </c>
      <c r="D7" s="17">
        <v>42923</v>
      </c>
      <c r="E7" s="17"/>
      <c r="F7" s="17"/>
      <c r="G7" s="1">
        <f t="shared" si="0"/>
        <v>-29</v>
      </c>
      <c r="H7" s="16">
        <f t="shared" si="1"/>
        <v>0</v>
      </c>
    </row>
    <row r="8" spans="1:8" ht="15">
      <c r="A8" s="28" t="s">
        <v>130</v>
      </c>
      <c r="B8" s="16">
        <v>229.6</v>
      </c>
      <c r="C8" s="17">
        <v>42958</v>
      </c>
      <c r="D8" s="17">
        <v>42928</v>
      </c>
      <c r="E8" s="17"/>
      <c r="F8" s="17"/>
      <c r="G8" s="1">
        <f t="shared" si="0"/>
        <v>-30</v>
      </c>
      <c r="H8" s="16">
        <f t="shared" si="1"/>
        <v>-6888</v>
      </c>
    </row>
    <row r="9" spans="1:8" ht="15">
      <c r="A9" s="28" t="s">
        <v>131</v>
      </c>
      <c r="B9" s="16">
        <v>171.85</v>
      </c>
      <c r="C9" s="17">
        <v>42958</v>
      </c>
      <c r="D9" s="17">
        <v>42928</v>
      </c>
      <c r="E9" s="17"/>
      <c r="F9" s="17"/>
      <c r="G9" s="1">
        <f t="shared" si="0"/>
        <v>-30</v>
      </c>
      <c r="H9" s="16">
        <f t="shared" si="1"/>
        <v>-5155.5</v>
      </c>
    </row>
    <row r="10" spans="1:8" ht="15">
      <c r="A10" s="28" t="s">
        <v>132</v>
      </c>
      <c r="B10" s="16">
        <v>1441.4</v>
      </c>
      <c r="C10" s="17">
        <v>42999</v>
      </c>
      <c r="D10" s="17">
        <v>42969</v>
      </c>
      <c r="E10" s="17"/>
      <c r="F10" s="17"/>
      <c r="G10" s="1">
        <f t="shared" si="0"/>
        <v>-30</v>
      </c>
      <c r="H10" s="16">
        <f t="shared" si="1"/>
        <v>-43242</v>
      </c>
    </row>
    <row r="11" spans="1:8" ht="15">
      <c r="A11" s="28" t="s">
        <v>133</v>
      </c>
      <c r="B11" s="16">
        <v>5486</v>
      </c>
      <c r="C11" s="17">
        <v>42999</v>
      </c>
      <c r="D11" s="17">
        <v>42969</v>
      </c>
      <c r="E11" s="17"/>
      <c r="F11" s="17"/>
      <c r="G11" s="1">
        <f t="shared" si="0"/>
        <v>-30</v>
      </c>
      <c r="H11" s="16">
        <f t="shared" si="1"/>
        <v>-164580</v>
      </c>
    </row>
    <row r="12" spans="1:8" ht="15">
      <c r="A12" s="28" t="s">
        <v>134</v>
      </c>
      <c r="B12" s="16">
        <v>2730</v>
      </c>
      <c r="C12" s="17">
        <v>42999</v>
      </c>
      <c r="D12" s="17">
        <v>42969</v>
      </c>
      <c r="E12" s="17"/>
      <c r="F12" s="17"/>
      <c r="G12" s="1">
        <f t="shared" si="0"/>
        <v>-30</v>
      </c>
      <c r="H12" s="16">
        <f t="shared" si="1"/>
        <v>-81900</v>
      </c>
    </row>
    <row r="13" spans="1:8" ht="15">
      <c r="A13" s="28" t="s">
        <v>135</v>
      </c>
      <c r="B13" s="16">
        <v>3900</v>
      </c>
      <c r="C13" s="17">
        <v>42999</v>
      </c>
      <c r="D13" s="17">
        <v>42969</v>
      </c>
      <c r="E13" s="17"/>
      <c r="F13" s="17"/>
      <c r="G13" s="1">
        <f t="shared" si="0"/>
        <v>-30</v>
      </c>
      <c r="H13" s="16">
        <f t="shared" si="1"/>
        <v>-117000</v>
      </c>
    </row>
    <row r="14" spans="1:8" ht="15">
      <c r="A14" s="28" t="s">
        <v>136</v>
      </c>
      <c r="B14" s="16">
        <v>2402.5</v>
      </c>
      <c r="C14" s="17">
        <v>42999</v>
      </c>
      <c r="D14" s="17">
        <v>42969</v>
      </c>
      <c r="E14" s="17"/>
      <c r="F14" s="17"/>
      <c r="G14" s="1">
        <f t="shared" si="0"/>
        <v>-30</v>
      </c>
      <c r="H14" s="16">
        <f t="shared" si="1"/>
        <v>-72075</v>
      </c>
    </row>
    <row r="15" spans="1:8" ht="15">
      <c r="A15" s="28" t="s">
        <v>137</v>
      </c>
      <c r="B15" s="16">
        <v>432</v>
      </c>
      <c r="C15" s="17">
        <v>43015</v>
      </c>
      <c r="D15" s="17">
        <v>42986</v>
      </c>
      <c r="E15" s="17"/>
      <c r="F15" s="17"/>
      <c r="G15" s="1">
        <f t="shared" si="0"/>
        <v>-29</v>
      </c>
      <c r="H15" s="16">
        <f t="shared" si="1"/>
        <v>-12528</v>
      </c>
    </row>
    <row r="16" spans="1:8" ht="15">
      <c r="A16" s="28" t="s">
        <v>138</v>
      </c>
      <c r="B16" s="16">
        <v>32.79</v>
      </c>
      <c r="C16" s="17">
        <v>43023</v>
      </c>
      <c r="D16" s="17">
        <v>42996</v>
      </c>
      <c r="E16" s="17"/>
      <c r="F16" s="17"/>
      <c r="G16" s="1">
        <f t="shared" si="0"/>
        <v>-27</v>
      </c>
      <c r="H16" s="16">
        <f t="shared" si="1"/>
        <v>-885.3299999999999</v>
      </c>
    </row>
    <row r="17" spans="1:8" ht="15">
      <c r="A17" s="28" t="s">
        <v>139</v>
      </c>
      <c r="B17" s="16">
        <v>83</v>
      </c>
      <c r="C17" s="17">
        <v>43023</v>
      </c>
      <c r="D17" s="17">
        <v>42996</v>
      </c>
      <c r="E17" s="17"/>
      <c r="F17" s="17"/>
      <c r="G17" s="1">
        <f t="shared" si="0"/>
        <v>-27</v>
      </c>
      <c r="H17" s="16">
        <f t="shared" si="1"/>
        <v>-2241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6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31146.59</v>
      </c>
      <c r="C1">
        <f>COUNTA(A4:A203)</f>
        <v>21</v>
      </c>
      <c r="G1" s="20">
        <f>IF(B1&lt;&gt;0,H1/B1,0)</f>
        <v>-29.736203866940173</v>
      </c>
      <c r="H1" s="19">
        <f>SUM(H4:H195)</f>
        <v>-926181.3500000001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140</v>
      </c>
      <c r="B4" s="16">
        <v>676</v>
      </c>
      <c r="C4" s="17">
        <v>43040</v>
      </c>
      <c r="D4" s="17">
        <v>43010</v>
      </c>
      <c r="E4" s="17"/>
      <c r="F4" s="17"/>
      <c r="G4" s="1">
        <f>D4-C4-(F4-E4)</f>
        <v>-30</v>
      </c>
      <c r="H4" s="16">
        <f>B4*G4</f>
        <v>-20280</v>
      </c>
    </row>
    <row r="5" spans="1:8" ht="15">
      <c r="A5" s="28" t="s">
        <v>141</v>
      </c>
      <c r="B5" s="16">
        <v>1948.27</v>
      </c>
      <c r="C5" s="17">
        <v>43040</v>
      </c>
      <c r="D5" s="17">
        <v>43010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-58448.1</v>
      </c>
    </row>
    <row r="6" spans="1:8" ht="15">
      <c r="A6" s="28" t="s">
        <v>142</v>
      </c>
      <c r="B6" s="16">
        <v>580.05</v>
      </c>
      <c r="C6" s="17">
        <v>43047</v>
      </c>
      <c r="D6" s="17">
        <v>43018</v>
      </c>
      <c r="E6" s="17"/>
      <c r="F6" s="17"/>
      <c r="G6" s="1">
        <f t="shared" si="0"/>
        <v>-29</v>
      </c>
      <c r="H6" s="16">
        <f t="shared" si="1"/>
        <v>-16821.449999999997</v>
      </c>
    </row>
    <row r="7" spans="1:8" ht="15">
      <c r="A7" s="28" t="s">
        <v>143</v>
      </c>
      <c r="B7" s="16">
        <v>60</v>
      </c>
      <c r="C7" s="17">
        <v>43047</v>
      </c>
      <c r="D7" s="17">
        <v>43018</v>
      </c>
      <c r="E7" s="17"/>
      <c r="F7" s="17"/>
      <c r="G7" s="1">
        <f t="shared" si="0"/>
        <v>-29</v>
      </c>
      <c r="H7" s="16">
        <f t="shared" si="1"/>
        <v>-1740</v>
      </c>
    </row>
    <row r="8" spans="1:8" ht="15">
      <c r="A8" s="28" t="s">
        <v>144</v>
      </c>
      <c r="B8" s="16">
        <v>378</v>
      </c>
      <c r="C8" s="17">
        <v>43047</v>
      </c>
      <c r="D8" s="17">
        <v>43018</v>
      </c>
      <c r="E8" s="17"/>
      <c r="F8" s="17"/>
      <c r="G8" s="1">
        <f t="shared" si="0"/>
        <v>-29</v>
      </c>
      <c r="H8" s="16">
        <f t="shared" si="1"/>
        <v>-10962</v>
      </c>
    </row>
    <row r="9" spans="1:8" ht="15">
      <c r="A9" s="28" t="s">
        <v>145</v>
      </c>
      <c r="B9" s="16">
        <v>350</v>
      </c>
      <c r="C9" s="17">
        <v>43049</v>
      </c>
      <c r="D9" s="17">
        <v>43020</v>
      </c>
      <c r="E9" s="17"/>
      <c r="F9" s="17"/>
      <c r="G9" s="1">
        <f t="shared" si="0"/>
        <v>-29</v>
      </c>
      <c r="H9" s="16">
        <f t="shared" si="1"/>
        <v>-10150</v>
      </c>
    </row>
    <row r="10" spans="1:8" ht="15">
      <c r="A10" s="28" t="s">
        <v>146</v>
      </c>
      <c r="B10" s="16">
        <v>1080</v>
      </c>
      <c r="C10" s="17">
        <v>43049</v>
      </c>
      <c r="D10" s="17">
        <v>43020</v>
      </c>
      <c r="E10" s="17"/>
      <c r="F10" s="17"/>
      <c r="G10" s="1">
        <f t="shared" si="0"/>
        <v>-29</v>
      </c>
      <c r="H10" s="16">
        <f t="shared" si="1"/>
        <v>-31320</v>
      </c>
    </row>
    <row r="11" spans="1:8" ht="15">
      <c r="A11" s="28" t="s">
        <v>147</v>
      </c>
      <c r="B11" s="16">
        <v>763.63</v>
      </c>
      <c r="C11" s="17">
        <v>43049</v>
      </c>
      <c r="D11" s="17">
        <v>43020</v>
      </c>
      <c r="E11" s="17"/>
      <c r="F11" s="17"/>
      <c r="G11" s="1">
        <f t="shared" si="0"/>
        <v>-29</v>
      </c>
      <c r="H11" s="16">
        <f t="shared" si="1"/>
        <v>-22145.27</v>
      </c>
    </row>
    <row r="12" spans="1:8" ht="15">
      <c r="A12" s="28" t="s">
        <v>148</v>
      </c>
      <c r="B12" s="16">
        <v>186.9</v>
      </c>
      <c r="C12" s="17">
        <v>43078</v>
      </c>
      <c r="D12" s="17">
        <v>43049</v>
      </c>
      <c r="E12" s="17"/>
      <c r="F12" s="17"/>
      <c r="G12" s="1">
        <f t="shared" si="0"/>
        <v>-29</v>
      </c>
      <c r="H12" s="16">
        <f t="shared" si="1"/>
        <v>-5420.1</v>
      </c>
    </row>
    <row r="13" spans="1:8" ht="15">
      <c r="A13" s="28" t="s">
        <v>149</v>
      </c>
      <c r="B13" s="16">
        <v>972</v>
      </c>
      <c r="C13" s="17">
        <v>43078</v>
      </c>
      <c r="D13" s="17">
        <v>43049</v>
      </c>
      <c r="E13" s="17"/>
      <c r="F13" s="17"/>
      <c r="G13" s="1">
        <f t="shared" si="0"/>
        <v>-29</v>
      </c>
      <c r="H13" s="16">
        <f t="shared" si="1"/>
        <v>-28188</v>
      </c>
    </row>
    <row r="14" spans="1:8" ht="15">
      <c r="A14" s="28" t="s">
        <v>150</v>
      </c>
      <c r="B14" s="16">
        <v>227.26</v>
      </c>
      <c r="C14" s="17">
        <v>43078</v>
      </c>
      <c r="D14" s="17">
        <v>43049</v>
      </c>
      <c r="E14" s="17"/>
      <c r="F14" s="17"/>
      <c r="G14" s="1">
        <f t="shared" si="0"/>
        <v>-29</v>
      </c>
      <c r="H14" s="16">
        <f t="shared" si="1"/>
        <v>-6590.54</v>
      </c>
    </row>
    <row r="15" spans="1:8" ht="15">
      <c r="A15" s="28" t="s">
        <v>151</v>
      </c>
      <c r="B15" s="16">
        <v>1200</v>
      </c>
      <c r="C15" s="17">
        <v>43078</v>
      </c>
      <c r="D15" s="17">
        <v>43049</v>
      </c>
      <c r="E15" s="17"/>
      <c r="F15" s="17"/>
      <c r="G15" s="1">
        <f t="shared" si="0"/>
        <v>-29</v>
      </c>
      <c r="H15" s="16">
        <f t="shared" si="1"/>
        <v>-34800</v>
      </c>
    </row>
    <row r="16" spans="1:8" ht="15">
      <c r="A16" s="28" t="s">
        <v>152</v>
      </c>
      <c r="B16" s="16">
        <v>130</v>
      </c>
      <c r="C16" s="17">
        <v>43082</v>
      </c>
      <c r="D16" s="17">
        <v>43053</v>
      </c>
      <c r="E16" s="17"/>
      <c r="F16" s="17"/>
      <c r="G16" s="1">
        <f t="shared" si="0"/>
        <v>-29</v>
      </c>
      <c r="H16" s="16">
        <f t="shared" si="1"/>
        <v>-3770</v>
      </c>
    </row>
    <row r="17" spans="1:8" ht="15">
      <c r="A17" s="28" t="s">
        <v>153</v>
      </c>
      <c r="B17" s="16">
        <v>196.72</v>
      </c>
      <c r="C17" s="17">
        <v>43098</v>
      </c>
      <c r="D17" s="17">
        <v>43070</v>
      </c>
      <c r="E17" s="17"/>
      <c r="F17" s="17"/>
      <c r="G17" s="1">
        <f t="shared" si="0"/>
        <v>-28</v>
      </c>
      <c r="H17" s="16">
        <f t="shared" si="1"/>
        <v>-5508.16</v>
      </c>
    </row>
    <row r="18" spans="1:8" ht="15">
      <c r="A18" s="28" t="s">
        <v>154</v>
      </c>
      <c r="B18" s="16">
        <v>546</v>
      </c>
      <c r="C18" s="17">
        <v>43098</v>
      </c>
      <c r="D18" s="17">
        <v>43070</v>
      </c>
      <c r="E18" s="17"/>
      <c r="F18" s="17"/>
      <c r="G18" s="1">
        <f t="shared" si="0"/>
        <v>-28</v>
      </c>
      <c r="H18" s="16">
        <f t="shared" si="1"/>
        <v>-15288</v>
      </c>
    </row>
    <row r="19" spans="1:8" ht="15">
      <c r="A19" s="28" t="s">
        <v>155</v>
      </c>
      <c r="B19" s="16">
        <v>356.36</v>
      </c>
      <c r="C19" s="17">
        <v>43110</v>
      </c>
      <c r="D19" s="17">
        <v>43080</v>
      </c>
      <c r="E19" s="17"/>
      <c r="F19" s="17"/>
      <c r="G19" s="1">
        <f t="shared" si="0"/>
        <v>-30</v>
      </c>
      <c r="H19" s="16">
        <f t="shared" si="1"/>
        <v>-10690.800000000001</v>
      </c>
    </row>
    <row r="20" spans="1:8" ht="15">
      <c r="A20" s="28" t="s">
        <v>156</v>
      </c>
      <c r="B20" s="16">
        <v>86</v>
      </c>
      <c r="C20" s="17">
        <v>43110</v>
      </c>
      <c r="D20" s="17">
        <v>43081</v>
      </c>
      <c r="E20" s="17"/>
      <c r="F20" s="17"/>
      <c r="G20" s="1">
        <f t="shared" si="0"/>
        <v>-29</v>
      </c>
      <c r="H20" s="16">
        <f t="shared" si="1"/>
        <v>-2494</v>
      </c>
    </row>
    <row r="21" spans="1:8" ht="15">
      <c r="A21" s="28" t="s">
        <v>157</v>
      </c>
      <c r="B21" s="16">
        <v>717.07</v>
      </c>
      <c r="C21" s="17">
        <v>43110</v>
      </c>
      <c r="D21" s="17">
        <v>43081</v>
      </c>
      <c r="E21" s="17"/>
      <c r="F21" s="17"/>
      <c r="G21" s="1">
        <f t="shared" si="0"/>
        <v>-29</v>
      </c>
      <c r="H21" s="16">
        <f t="shared" si="1"/>
        <v>-20795.030000000002</v>
      </c>
    </row>
    <row r="22" spans="1:8" ht="15">
      <c r="A22" s="28" t="s">
        <v>158</v>
      </c>
      <c r="B22" s="16">
        <v>180</v>
      </c>
      <c r="C22" s="17">
        <v>43120</v>
      </c>
      <c r="D22" s="17">
        <v>43090</v>
      </c>
      <c r="E22" s="17"/>
      <c r="F22" s="17"/>
      <c r="G22" s="1">
        <f t="shared" si="0"/>
        <v>-30</v>
      </c>
      <c r="H22" s="16">
        <f t="shared" si="1"/>
        <v>-5400</v>
      </c>
    </row>
    <row r="23" spans="1:8" ht="15">
      <c r="A23" s="28" t="s">
        <v>159</v>
      </c>
      <c r="B23" s="16">
        <v>7853.54</v>
      </c>
      <c r="C23" s="17">
        <v>43120</v>
      </c>
      <c r="D23" s="17">
        <v>43090</v>
      </c>
      <c r="E23" s="17"/>
      <c r="F23" s="17"/>
      <c r="G23" s="1">
        <f t="shared" si="0"/>
        <v>-30</v>
      </c>
      <c r="H23" s="16">
        <f t="shared" si="1"/>
        <v>-235606.2</v>
      </c>
    </row>
    <row r="24" spans="1:8" ht="15">
      <c r="A24" s="28" t="s">
        <v>160</v>
      </c>
      <c r="B24" s="16">
        <v>12658.79</v>
      </c>
      <c r="C24" s="17">
        <v>43120</v>
      </c>
      <c r="D24" s="17">
        <v>43090</v>
      </c>
      <c r="E24" s="17"/>
      <c r="F24" s="17"/>
      <c r="G24" s="1">
        <f t="shared" si="0"/>
        <v>-30</v>
      </c>
      <c r="H24" s="16">
        <f t="shared" si="1"/>
        <v>-379763.7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2018-01-19T09:20:51Z</dcterms:modified>
  <cp:category/>
  <cp:version/>
  <cp:contentType/>
  <cp:contentStatus/>
</cp:coreProperties>
</file>