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<sst xmlns="http://schemas.openxmlformats.org/spreadsheetml/2006/main" count="179" uniqueCount="154">
  <si>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</si>
  <si>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</si>
  <si>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</si>
  <si>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</si>
  <si>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</si>
  <si>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</si>
  <si>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</si>
  <si>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</si>
  <si>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</si>
  <si>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</si>
  <si>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</si>
  <si>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</si>
  <si>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</si>
  <si>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</si>
  <si>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</si>
  <si>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</si>
  <si>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</si>
  <si>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</si>
  <si>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</si>
  <si>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</si>
  <si>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MADRE TERESA DI CALCUTTA</t>
  </si>
  <si>
    <t>20138 MILANO (MI) VIA MONDOLFO N. 7 C.F. 80124350150 C.M. MIIC8AN00D</t>
  </si>
  <si>
    <t>1013 del 21/12/2017</t>
  </si>
  <si>
    <t>4434 del 22/12/2017</t>
  </si>
  <si>
    <t>A17PAS0014990 del 27/12/2017</t>
  </si>
  <si>
    <t>580 del 31/12/2017</t>
  </si>
  <si>
    <t>93E del 04/01/2018</t>
  </si>
  <si>
    <t>PA30 del 18/01/2018</t>
  </si>
  <si>
    <t>77 PA del 27/12/2017</t>
  </si>
  <si>
    <t>PA103 del 31/01/2018</t>
  </si>
  <si>
    <t>1584/EL del 31/01/2018</t>
  </si>
  <si>
    <t>776E del 31/01/2018</t>
  </si>
  <si>
    <t>24 del 02/02/2018</t>
  </si>
  <si>
    <t>1_2018 del 23/01/2018</t>
  </si>
  <si>
    <t>43 del 13/02/2018</t>
  </si>
  <si>
    <t>761 del 31/01/2018</t>
  </si>
  <si>
    <t>242 del 21/02/2018</t>
  </si>
  <si>
    <t>18/665 del 19/02/2018</t>
  </si>
  <si>
    <t>2018001604 del 27/02/2018</t>
  </si>
  <si>
    <t>360 del 15/02/2018</t>
  </si>
  <si>
    <t>295 del 28/02/2018</t>
  </si>
  <si>
    <t>16/E del 05/03/2018</t>
  </si>
  <si>
    <t>17/E del 05/03/2018</t>
  </si>
  <si>
    <t>4PA del 06/02/2018</t>
  </si>
  <si>
    <t>2/1 del 19/03/2018</t>
  </si>
  <si>
    <t>69 del 10/03/2018</t>
  </si>
  <si>
    <t>PA346 del 30/03/2018</t>
  </si>
  <si>
    <t>PA345 del 30/03/2018</t>
  </si>
  <si>
    <t>5PA del 26/03/2018</t>
  </si>
  <si>
    <t>139 del 23/03/2018</t>
  </si>
  <si>
    <t>000037 del 15/03/2018</t>
  </si>
  <si>
    <t>223 del 03/04/2018</t>
  </si>
  <si>
    <t>224 del 03/04/2018</t>
  </si>
  <si>
    <t>A18PAS0002410 del 28/02/2018</t>
  </si>
  <si>
    <t>6081800020 del 21/03/2018</t>
  </si>
  <si>
    <t>158M del 04/04/2018</t>
  </si>
  <si>
    <t>633 del 13/03/2018</t>
  </si>
  <si>
    <t>20184E09799 del 04/04/2018</t>
  </si>
  <si>
    <t>634 del 13/03/2018</t>
  </si>
  <si>
    <t>PA386 del 16/04/2018</t>
  </si>
  <si>
    <t>PA387 del 16/04/2018</t>
  </si>
  <si>
    <t>3/128 del 17/04/2018</t>
  </si>
  <si>
    <t>6PA del 19/04/2018</t>
  </si>
  <si>
    <t>6 del 20/04/2018</t>
  </si>
  <si>
    <t>190 del 23/04/2018</t>
  </si>
  <si>
    <t>191 del 23/04/2018</t>
  </si>
  <si>
    <t>FATTPA 4_18 del 23/04/2018</t>
  </si>
  <si>
    <t>150 del 30/03/2018</t>
  </si>
  <si>
    <t>167 del 19/04/2018</t>
  </si>
  <si>
    <t>168 del 19/04/2018</t>
  </si>
  <si>
    <t>PA458 del 30/04/2018</t>
  </si>
  <si>
    <t>PA459 del 30/04/2018</t>
  </si>
  <si>
    <t>99/PA del 24/04/2018</t>
  </si>
  <si>
    <t>20184E08844 del 21/03/2018</t>
  </si>
  <si>
    <t>104/2018 del 27/04/2018</t>
  </si>
  <si>
    <t>178-18 del 24/04/2018</t>
  </si>
  <si>
    <t>PA352/2018 del 17/05/2018</t>
  </si>
  <si>
    <t>1/18 PA del 17/05/2018</t>
  </si>
  <si>
    <t>9 del 15/05/2018</t>
  </si>
  <si>
    <t>264 del 24/05/2018</t>
  </si>
  <si>
    <t>128/2018 del 25/05/2018</t>
  </si>
  <si>
    <t>PA607 del 31/05/2018</t>
  </si>
  <si>
    <t>PA609 del 31/05/2018</t>
  </si>
  <si>
    <t>PA606 del 31/05/2018</t>
  </si>
  <si>
    <t>PA610 del 31/05/2018</t>
  </si>
  <si>
    <t>PA608 del 31/05/2018</t>
  </si>
  <si>
    <t>139/2018 del 31/05/2018</t>
  </si>
  <si>
    <t>0172018/E del 04/05/2018</t>
  </si>
  <si>
    <t>FATTPA 3_18 del 23/05/2018</t>
  </si>
  <si>
    <t>2_2018 del 06/06/2018</t>
  </si>
  <si>
    <t>286 PA del 06/06/2018</t>
  </si>
  <si>
    <t>000003-2018-FE del 05/06/2018</t>
  </si>
  <si>
    <t>233 del 06/06/2018</t>
  </si>
  <si>
    <t>215-18 del 05/06/2018</t>
  </si>
  <si>
    <t>216-18 del 05/06/2018</t>
  </si>
  <si>
    <t>333 del 11/06/2018</t>
  </si>
  <si>
    <t>293 del 13/06/2018</t>
  </si>
  <si>
    <t>2018-F-066 del 14/06/2018</t>
  </si>
  <si>
    <t>PA692 del 15/06/2018</t>
  </si>
  <si>
    <t>PA693 del 15/06/2018</t>
  </si>
  <si>
    <t>7PA del 11/06/2018</t>
  </si>
  <si>
    <t>FATTPA 1_18 del 18/06/2018</t>
  </si>
  <si>
    <t>411 del 20/06/2018</t>
  </si>
  <si>
    <t>245/2018 del 19/06/2018</t>
  </si>
  <si>
    <t>238 del 31/05/2018</t>
  </si>
  <si>
    <t>239 del 31/05/2018</t>
  </si>
  <si>
    <t>65 PA del 31/05/2018</t>
  </si>
  <si>
    <t>330 del 28/06/2018</t>
  </si>
  <si>
    <t>PA749 del 29/06/2018</t>
  </si>
  <si>
    <t>1464 del 06/06/2018</t>
  </si>
  <si>
    <t>1463 del 06/06/2018</t>
  </si>
  <si>
    <t>511/EG del 28/06/2018</t>
  </si>
  <si>
    <t>5513 del 30/06/2018</t>
  </si>
  <si>
    <t>512/ME del 28/06/2018</t>
  </si>
  <si>
    <t>22/PA del 04/07/2018</t>
  </si>
  <si>
    <t>374 del 06/07/2018</t>
  </si>
  <si>
    <t>375 del 06/07/2018</t>
  </si>
  <si>
    <t>18/3116 del 19/06/2018</t>
  </si>
  <si>
    <t>177/PA del 31/08/2018</t>
  </si>
  <si>
    <t>7/E del 31/08/2018</t>
  </si>
  <si>
    <t>178/PA del 31/08/2018</t>
  </si>
  <si>
    <t>6674 del 31/07/2018</t>
  </si>
  <si>
    <t>18/2661 del 23/05/2018</t>
  </si>
  <si>
    <t>20184E22384 del 26/07/2018</t>
  </si>
  <si>
    <t>1/PA del 06/09/2018</t>
  </si>
  <si>
    <t>2018013336 del 31/08/2018</t>
  </si>
  <si>
    <t>A18PAS0010498 del 31/08/2018</t>
  </si>
  <si>
    <t>PA951 del 28/09/2018</t>
  </si>
  <si>
    <t>PA952 del 28/09/2018</t>
  </si>
  <si>
    <t>000190 del 26/09/2018</t>
  </si>
  <si>
    <t>580 del 03/10/2018</t>
  </si>
  <si>
    <t>2300 del 03/09/2018</t>
  </si>
  <si>
    <t>2377 del 13/09/2018</t>
  </si>
  <si>
    <t>2301 del 03/09/2018</t>
  </si>
  <si>
    <t>12PA del 08/10/2018</t>
  </si>
  <si>
    <t>628 del 12/10/2018</t>
  </si>
  <si>
    <t>664 del 26/10/2018</t>
  </si>
  <si>
    <t>006/000028 del 24/10/2018</t>
  </si>
  <si>
    <t>PA1104 del 31/10/2018</t>
  </si>
  <si>
    <t>PA1105 del 31/10/2018</t>
  </si>
  <si>
    <t>540 del 08/11/2018</t>
  </si>
  <si>
    <t>52/P7 del 03/10/2018</t>
  </si>
  <si>
    <t>86 PA del 31/10/2018</t>
  </si>
  <si>
    <t>478 del 07/11/2018</t>
  </si>
  <si>
    <t>656/A del 14/11/2018</t>
  </si>
  <si>
    <t>13/PA/2018 del 20/11/2018</t>
  </si>
  <si>
    <t>2018004831 del 28/11/2018</t>
  </si>
  <si>
    <t>2018004832 del 28/11/2018</t>
  </si>
  <si>
    <t>PA1241 del 30/11/2018</t>
  </si>
  <si>
    <t>506 del 15/11/2018</t>
  </si>
  <si>
    <t>163PA del 23/11/2018</t>
  </si>
  <si>
    <t>765 del 04/12/2018</t>
  </si>
  <si>
    <t>A18PAS0014391 del 30/11/2018</t>
  </si>
  <si>
    <t>3157 del 14/12/2018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</si>
</sst>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4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133</v>
      </c>
      <c r="B10" s="37"/>
      <c r="C10" s="50">
        <f>SUM(C16:D19)</f>
        <v>186200.34000000005</v>
      </c>
      <c r="D10" s="37"/>
      <c r="E10" s="38">
        <f>('Trimestre 1'!H1+'Trimestre 2'!H1+'Trimestre 3'!H1+'Trimestre 4'!H1)/C10</f>
        <v>-25.814936213328068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25</v>
      </c>
      <c r="C16" s="51">
        <f>'Trimestre 1'!B1</f>
        <v>35216.35</v>
      </c>
      <c r="D16" s="52"/>
      <c r="E16" s="51">
        <f>'Trimestre 1'!G1</f>
        <v>-18.597680054860884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62</v>
      </c>
      <c r="C17" s="51">
        <f>'Trimestre 2'!B1</f>
        <v>89919.53000000003</v>
      </c>
      <c r="D17" s="52"/>
      <c r="E17" s="51">
        <f>'Trimestre 2'!G1</f>
        <v>-26.574980874566396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18</v>
      </c>
      <c r="C18" s="51">
        <f>'Trimestre 3'!B1</f>
        <v>17029.140000000003</v>
      </c>
      <c r="D18" s="52"/>
      <c r="E18" s="51">
        <f>'Trimestre 3'!G1</f>
        <v>-28.850544419741684</v>
      </c>
      <c r="F18" s="53"/>
    </row>
    <row r="19" spans="1:6" ht="21.75" customHeight="1" thickBot="1">
      <c r="A19" s="24" t="s">
        <v>18</v>
      </c>
      <c r="B19" s="25">
        <f>'Trimestre 4'!C1</f>
        <v>28</v>
      </c>
      <c r="C19" s="47">
        <f>'Trimestre 4'!B1</f>
        <v>44035.32</v>
      </c>
      <c r="D19" s="49"/>
      <c r="E19" s="47">
        <f>'Trimestre 4'!G1</f>
        <v>-28.86087213627606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35216.35</v>
      </c>
      <c r="C1">
        <f>COUNTA(A4:A203)</f>
        <v>25</v>
      </c>
      <c r="G1" s="20">
        <f>IF(B1&lt;&gt;0,H1/B1,0)</f>
        <v>-18.597680054860884</v>
      </c>
      <c r="H1" s="19">
        <f>SUM(H4:H195)</f>
        <v>-654942.41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85.2</v>
      </c>
      <c r="C4" s="17">
        <v>43146</v>
      </c>
      <c r="D4" s="17">
        <v>43140</v>
      </c>
      <c r="E4" s="17"/>
      <c r="F4" s="17"/>
      <c r="G4" s="1">
        <f>D4-C4-(F4-E4)</f>
        <v>-6</v>
      </c>
      <c r="H4" s="16">
        <f>B4*G4</f>
        <v>-511.20000000000005</v>
      </c>
    </row>
    <row r="5" spans="1:8" ht="15">
      <c r="A5" s="28" t="s">
        <v>23</v>
      </c>
      <c r="B5" s="16">
        <v>47.6</v>
      </c>
      <c r="C5" s="17">
        <v>43148</v>
      </c>
      <c r="D5" s="17">
        <v>43140</v>
      </c>
      <c r="E5" s="17"/>
      <c r="F5" s="17"/>
      <c r="G5" s="1">
        <f aca="true" t="shared" si="0" ref="G5:G68">D5-C5-(F5-E5)</f>
        <v>-8</v>
      </c>
      <c r="H5" s="16">
        <f aca="true" t="shared" si="1" ref="H5:H68">B5*G5</f>
        <v>-380.8</v>
      </c>
    </row>
    <row r="6" spans="1:8" ht="15">
      <c r="A6" s="28" t="s">
        <v>24</v>
      </c>
      <c r="B6" s="16">
        <v>12.78</v>
      </c>
      <c r="C6" s="17">
        <v>43146</v>
      </c>
      <c r="D6" s="17">
        <v>43140</v>
      </c>
      <c r="E6" s="17"/>
      <c r="F6" s="17"/>
      <c r="G6" s="1">
        <f t="shared" si="0"/>
        <v>-6</v>
      </c>
      <c r="H6" s="16">
        <f t="shared" si="1"/>
        <v>-76.67999999999999</v>
      </c>
    </row>
    <row r="7" spans="1:8" ht="15">
      <c r="A7" s="28" t="s">
        <v>24</v>
      </c>
      <c r="B7" s="16">
        <v>3.61</v>
      </c>
      <c r="C7" s="17">
        <v>43146</v>
      </c>
      <c r="D7" s="17">
        <v>43140</v>
      </c>
      <c r="E7" s="17"/>
      <c r="F7" s="17"/>
      <c r="G7" s="1">
        <f t="shared" si="0"/>
        <v>-6</v>
      </c>
      <c r="H7" s="16">
        <f t="shared" si="1"/>
        <v>-21.66</v>
      </c>
    </row>
    <row r="8" spans="1:8" ht="15">
      <c r="A8" s="28" t="s">
        <v>25</v>
      </c>
      <c r="B8" s="16">
        <v>10814.06</v>
      </c>
      <c r="C8" s="17">
        <v>43146</v>
      </c>
      <c r="D8" s="17">
        <v>43140</v>
      </c>
      <c r="E8" s="17"/>
      <c r="F8" s="17"/>
      <c r="G8" s="1">
        <f t="shared" si="0"/>
        <v>-6</v>
      </c>
      <c r="H8" s="16">
        <f t="shared" si="1"/>
        <v>-64884.36</v>
      </c>
    </row>
    <row r="9" spans="1:8" ht="15">
      <c r="A9" s="28" t="s">
        <v>26</v>
      </c>
      <c r="B9" s="16">
        <v>2385</v>
      </c>
      <c r="C9" s="17">
        <v>43146</v>
      </c>
      <c r="D9" s="17">
        <v>43140</v>
      </c>
      <c r="E9" s="17"/>
      <c r="F9" s="17"/>
      <c r="G9" s="1">
        <f t="shared" si="0"/>
        <v>-6</v>
      </c>
      <c r="H9" s="16">
        <f t="shared" si="1"/>
        <v>-14310</v>
      </c>
    </row>
    <row r="10" spans="1:8" ht="15">
      <c r="A10" s="28" t="s">
        <v>27</v>
      </c>
      <c r="B10" s="16">
        <v>58.24</v>
      </c>
      <c r="C10" s="17">
        <v>42791</v>
      </c>
      <c r="D10" s="17">
        <v>43140</v>
      </c>
      <c r="E10" s="17"/>
      <c r="F10" s="17"/>
      <c r="G10" s="1">
        <f t="shared" si="0"/>
        <v>349</v>
      </c>
      <c r="H10" s="16">
        <f t="shared" si="1"/>
        <v>20325.760000000002</v>
      </c>
    </row>
    <row r="11" spans="1:8" ht="15">
      <c r="A11" s="28" t="s">
        <v>28</v>
      </c>
      <c r="B11" s="16">
        <v>660</v>
      </c>
      <c r="C11" s="17">
        <v>43146</v>
      </c>
      <c r="D11" s="17">
        <v>43140</v>
      </c>
      <c r="E11" s="17"/>
      <c r="F11" s="17"/>
      <c r="G11" s="1">
        <f t="shared" si="0"/>
        <v>-6</v>
      </c>
      <c r="H11" s="16">
        <f t="shared" si="1"/>
        <v>-3960</v>
      </c>
    </row>
    <row r="12" spans="1:8" ht="15">
      <c r="A12" s="28" t="s">
        <v>29</v>
      </c>
      <c r="B12" s="16">
        <v>202.8</v>
      </c>
      <c r="C12" s="17">
        <v>43169</v>
      </c>
      <c r="D12" s="17">
        <v>43140</v>
      </c>
      <c r="E12" s="17"/>
      <c r="F12" s="17"/>
      <c r="G12" s="1">
        <f t="shared" si="0"/>
        <v>-29</v>
      </c>
      <c r="H12" s="16">
        <f t="shared" si="1"/>
        <v>-5881.200000000001</v>
      </c>
    </row>
    <row r="13" spans="1:8" ht="15">
      <c r="A13" s="28" t="s">
        <v>30</v>
      </c>
      <c r="B13" s="16">
        <v>730</v>
      </c>
      <c r="C13" s="17">
        <v>43169</v>
      </c>
      <c r="D13" s="17">
        <v>43140</v>
      </c>
      <c r="E13" s="17"/>
      <c r="F13" s="17"/>
      <c r="G13" s="1">
        <f t="shared" si="0"/>
        <v>-29</v>
      </c>
      <c r="H13" s="16">
        <f t="shared" si="1"/>
        <v>-21170</v>
      </c>
    </row>
    <row r="14" spans="1:8" ht="15">
      <c r="A14" s="28" t="s">
        <v>31</v>
      </c>
      <c r="B14" s="16">
        <v>160</v>
      </c>
      <c r="C14" s="17">
        <v>43169</v>
      </c>
      <c r="D14" s="17">
        <v>43140</v>
      </c>
      <c r="E14" s="17"/>
      <c r="F14" s="17"/>
      <c r="G14" s="1">
        <f t="shared" si="0"/>
        <v>-29</v>
      </c>
      <c r="H14" s="16">
        <f t="shared" si="1"/>
        <v>-4640</v>
      </c>
    </row>
    <row r="15" spans="1:8" ht="15">
      <c r="A15" s="28" t="s">
        <v>32</v>
      </c>
      <c r="B15" s="16">
        <v>5165.25</v>
      </c>
      <c r="C15" s="17">
        <v>43169</v>
      </c>
      <c r="D15" s="17">
        <v>43140</v>
      </c>
      <c r="E15" s="17"/>
      <c r="F15" s="17"/>
      <c r="G15" s="1">
        <f t="shared" si="0"/>
        <v>-29</v>
      </c>
      <c r="H15" s="16">
        <f t="shared" si="1"/>
        <v>-149792.25</v>
      </c>
    </row>
    <row r="16" spans="1:8" ht="15">
      <c r="A16" s="28" t="s">
        <v>33</v>
      </c>
      <c r="B16" s="16">
        <v>1229.51</v>
      </c>
      <c r="C16" s="17">
        <v>43160</v>
      </c>
      <c r="D16" s="17">
        <v>43140</v>
      </c>
      <c r="E16" s="17"/>
      <c r="F16" s="17"/>
      <c r="G16" s="1">
        <f t="shared" si="0"/>
        <v>-20</v>
      </c>
      <c r="H16" s="16">
        <f t="shared" si="1"/>
        <v>-24590.2</v>
      </c>
    </row>
    <row r="17" spans="1:8" ht="15">
      <c r="A17" s="28" t="s">
        <v>34</v>
      </c>
      <c r="B17" s="16">
        <v>7504.29</v>
      </c>
      <c r="C17" s="17">
        <v>43176</v>
      </c>
      <c r="D17" s="17">
        <v>43147</v>
      </c>
      <c r="E17" s="17"/>
      <c r="F17" s="17"/>
      <c r="G17" s="1">
        <f t="shared" si="0"/>
        <v>-29</v>
      </c>
      <c r="H17" s="16">
        <f t="shared" si="1"/>
        <v>-217624.41</v>
      </c>
    </row>
    <row r="18" spans="1:8" ht="15">
      <c r="A18" s="28" t="s">
        <v>35</v>
      </c>
      <c r="B18" s="16">
        <v>504.6</v>
      </c>
      <c r="C18" s="17">
        <v>43176</v>
      </c>
      <c r="D18" s="17">
        <v>43147</v>
      </c>
      <c r="E18" s="17"/>
      <c r="F18" s="17"/>
      <c r="G18" s="1">
        <f t="shared" si="0"/>
        <v>-29</v>
      </c>
      <c r="H18" s="16">
        <f t="shared" si="1"/>
        <v>-14633.400000000001</v>
      </c>
    </row>
    <row r="19" spans="1:8" ht="15">
      <c r="A19" s="28" t="s">
        <v>36</v>
      </c>
      <c r="B19" s="16">
        <v>534</v>
      </c>
      <c r="C19" s="17">
        <v>43184</v>
      </c>
      <c r="D19" s="17">
        <v>43158</v>
      </c>
      <c r="E19" s="17"/>
      <c r="F19" s="17"/>
      <c r="G19" s="1">
        <f t="shared" si="0"/>
        <v>-26</v>
      </c>
      <c r="H19" s="16">
        <f t="shared" si="1"/>
        <v>-13884</v>
      </c>
    </row>
    <row r="20" spans="1:8" ht="15">
      <c r="A20" s="28" t="s">
        <v>37</v>
      </c>
      <c r="B20" s="16">
        <v>778.69</v>
      </c>
      <c r="C20" s="17">
        <v>43194</v>
      </c>
      <c r="D20" s="17">
        <v>43165</v>
      </c>
      <c r="E20" s="17"/>
      <c r="F20" s="17"/>
      <c r="G20" s="1">
        <f t="shared" si="0"/>
        <v>-29</v>
      </c>
      <c r="H20" s="16">
        <f t="shared" si="1"/>
        <v>-22582.010000000002</v>
      </c>
    </row>
    <row r="21" spans="1:8" ht="15">
      <c r="A21" s="28" t="s">
        <v>38</v>
      </c>
      <c r="B21" s="16">
        <v>6</v>
      </c>
      <c r="C21" s="17">
        <v>43194</v>
      </c>
      <c r="D21" s="17">
        <v>43165</v>
      </c>
      <c r="E21" s="17"/>
      <c r="F21" s="17"/>
      <c r="G21" s="1">
        <f t="shared" si="0"/>
        <v>-29</v>
      </c>
      <c r="H21" s="16">
        <f t="shared" si="1"/>
        <v>-174</v>
      </c>
    </row>
    <row r="22" spans="1:8" ht="15">
      <c r="A22" s="28" t="s">
        <v>39</v>
      </c>
      <c r="B22" s="16">
        <v>83</v>
      </c>
      <c r="C22" s="17">
        <v>43196</v>
      </c>
      <c r="D22" s="17">
        <v>43171</v>
      </c>
      <c r="E22" s="17"/>
      <c r="F22" s="17"/>
      <c r="G22" s="1">
        <f t="shared" si="0"/>
        <v>-25</v>
      </c>
      <c r="H22" s="16">
        <f t="shared" si="1"/>
        <v>-2075</v>
      </c>
    </row>
    <row r="23" spans="1:8" ht="15">
      <c r="A23" s="28" t="s">
        <v>40</v>
      </c>
      <c r="B23" s="16">
        <v>292</v>
      </c>
      <c r="C23" s="17">
        <v>43196</v>
      </c>
      <c r="D23" s="17">
        <v>43171</v>
      </c>
      <c r="E23" s="17"/>
      <c r="F23" s="17"/>
      <c r="G23" s="1">
        <f t="shared" si="0"/>
        <v>-25</v>
      </c>
      <c r="H23" s="16">
        <f t="shared" si="1"/>
        <v>-7300</v>
      </c>
    </row>
    <row r="24" spans="1:8" ht="15">
      <c r="A24" s="28" t="s">
        <v>41</v>
      </c>
      <c r="B24" s="16">
        <v>316.36</v>
      </c>
      <c r="C24" s="17">
        <v>43196</v>
      </c>
      <c r="D24" s="17">
        <v>43171</v>
      </c>
      <c r="E24" s="17"/>
      <c r="F24" s="17"/>
      <c r="G24" s="1">
        <f t="shared" si="0"/>
        <v>-25</v>
      </c>
      <c r="H24" s="16">
        <f t="shared" si="1"/>
        <v>-7909</v>
      </c>
    </row>
    <row r="25" spans="1:8" ht="15">
      <c r="A25" s="28" t="s">
        <v>42</v>
      </c>
      <c r="B25" s="16">
        <v>436.36</v>
      </c>
      <c r="C25" s="17">
        <v>43196</v>
      </c>
      <c r="D25" s="17">
        <v>43171</v>
      </c>
      <c r="E25" s="17"/>
      <c r="F25" s="17"/>
      <c r="G25" s="1">
        <f t="shared" si="0"/>
        <v>-25</v>
      </c>
      <c r="H25" s="16">
        <f t="shared" si="1"/>
        <v>-10909</v>
      </c>
    </row>
    <row r="26" spans="1:8" ht="15">
      <c r="A26" s="28" t="s">
        <v>43</v>
      </c>
      <c r="B26" s="16">
        <v>1112</v>
      </c>
      <c r="C26" s="17">
        <v>43198</v>
      </c>
      <c r="D26" s="17">
        <v>43171</v>
      </c>
      <c r="E26" s="17"/>
      <c r="F26" s="17"/>
      <c r="G26" s="1">
        <f t="shared" si="0"/>
        <v>-27</v>
      </c>
      <c r="H26" s="16">
        <f t="shared" si="1"/>
        <v>-30024</v>
      </c>
    </row>
    <row r="27" spans="1:8" ht="15">
      <c r="A27" s="28" t="s">
        <v>44</v>
      </c>
      <c r="B27" s="16">
        <v>1950</v>
      </c>
      <c r="C27" s="17">
        <v>43208</v>
      </c>
      <c r="D27" s="17">
        <v>43180</v>
      </c>
      <c r="E27" s="17"/>
      <c r="F27" s="17"/>
      <c r="G27" s="1">
        <f t="shared" si="0"/>
        <v>-28</v>
      </c>
      <c r="H27" s="16">
        <f t="shared" si="1"/>
        <v>-54600</v>
      </c>
    </row>
    <row r="28" spans="1:8" ht="15">
      <c r="A28" s="28" t="s">
        <v>45</v>
      </c>
      <c r="B28" s="16">
        <v>145</v>
      </c>
      <c r="C28" s="17">
        <v>43203</v>
      </c>
      <c r="D28" s="17">
        <v>43180</v>
      </c>
      <c r="E28" s="17"/>
      <c r="F28" s="17"/>
      <c r="G28" s="1">
        <f t="shared" si="0"/>
        <v>-23</v>
      </c>
      <c r="H28" s="16">
        <f t="shared" si="1"/>
        <v>-3335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89919.53000000003</v>
      </c>
      <c r="C1">
        <f>COUNTA(A4:A203)</f>
        <v>62</v>
      </c>
      <c r="G1" s="20">
        <f>IF(B1&lt;&gt;0,H1/B1,0)</f>
        <v>-26.574980874566396</v>
      </c>
      <c r="H1" s="19">
        <f>SUM(H4:H195)</f>
        <v>-2389609.79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46</v>
      </c>
      <c r="B4" s="16">
        <v>253.35</v>
      </c>
      <c r="C4" s="17">
        <v>43225</v>
      </c>
      <c r="D4" s="17">
        <v>43195</v>
      </c>
      <c r="E4" s="17"/>
      <c r="F4" s="17"/>
      <c r="G4" s="1">
        <f>D4-C4-(F4-E4)</f>
        <v>-30</v>
      </c>
      <c r="H4" s="16">
        <f>B4*G4</f>
        <v>-7600.5</v>
      </c>
    </row>
    <row r="5" spans="1:8" ht="15">
      <c r="A5" s="28" t="s">
        <v>47</v>
      </c>
      <c r="B5" s="16">
        <v>1648.53</v>
      </c>
      <c r="C5" s="17">
        <v>43223</v>
      </c>
      <c r="D5" s="17">
        <v>43195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-46158.84</v>
      </c>
    </row>
    <row r="6" spans="1:8" ht="15">
      <c r="A6" s="28" t="s">
        <v>48</v>
      </c>
      <c r="B6" s="16">
        <v>780</v>
      </c>
      <c r="C6" s="17">
        <v>43223</v>
      </c>
      <c r="D6" s="17">
        <v>43195</v>
      </c>
      <c r="E6" s="17"/>
      <c r="F6" s="17"/>
      <c r="G6" s="1">
        <f t="shared" si="0"/>
        <v>-28</v>
      </c>
      <c r="H6" s="16">
        <f t="shared" si="1"/>
        <v>-21840</v>
      </c>
    </row>
    <row r="7" spans="1:8" ht="15">
      <c r="A7" s="28" t="s">
        <v>49</v>
      </c>
      <c r="B7" s="16">
        <v>7790.85</v>
      </c>
      <c r="C7" s="17">
        <v>43216</v>
      </c>
      <c r="D7" s="17">
        <v>43195</v>
      </c>
      <c r="E7" s="17"/>
      <c r="F7" s="17"/>
      <c r="G7" s="1">
        <f t="shared" si="0"/>
        <v>-21</v>
      </c>
      <c r="H7" s="16">
        <f t="shared" si="1"/>
        <v>-163607.85</v>
      </c>
    </row>
    <row r="8" spans="1:8" ht="15">
      <c r="A8" s="28" t="s">
        <v>50</v>
      </c>
      <c r="B8" s="16">
        <v>2601.77</v>
      </c>
      <c r="C8" s="17">
        <v>43215</v>
      </c>
      <c r="D8" s="17">
        <v>43195</v>
      </c>
      <c r="E8" s="17"/>
      <c r="F8" s="17"/>
      <c r="G8" s="1">
        <f t="shared" si="0"/>
        <v>-20</v>
      </c>
      <c r="H8" s="16">
        <f t="shared" si="1"/>
        <v>-52035.4</v>
      </c>
    </row>
    <row r="9" spans="1:8" ht="15">
      <c r="A9" s="28" t="s">
        <v>51</v>
      </c>
      <c r="B9" s="16">
        <v>429</v>
      </c>
      <c r="C9" s="17">
        <v>43224</v>
      </c>
      <c r="D9" s="17">
        <v>43195</v>
      </c>
      <c r="E9" s="17"/>
      <c r="F9" s="17"/>
      <c r="G9" s="1">
        <f t="shared" si="0"/>
        <v>-29</v>
      </c>
      <c r="H9" s="16">
        <f t="shared" si="1"/>
        <v>-12441</v>
      </c>
    </row>
    <row r="10" spans="1:8" ht="15">
      <c r="A10" s="28" t="s">
        <v>52</v>
      </c>
      <c r="B10" s="16">
        <v>758</v>
      </c>
      <c r="C10" s="17">
        <v>43224</v>
      </c>
      <c r="D10" s="17">
        <v>43195</v>
      </c>
      <c r="E10" s="17"/>
      <c r="F10" s="17"/>
      <c r="G10" s="1">
        <f t="shared" si="0"/>
        <v>-29</v>
      </c>
      <c r="H10" s="16">
        <f t="shared" si="1"/>
        <v>-21982</v>
      </c>
    </row>
    <row r="11" spans="1:8" ht="15">
      <c r="A11" s="28" t="s">
        <v>53</v>
      </c>
      <c r="B11" s="16">
        <v>13.43</v>
      </c>
      <c r="C11" s="17">
        <v>43225</v>
      </c>
      <c r="D11" s="17">
        <v>43195</v>
      </c>
      <c r="E11" s="17"/>
      <c r="F11" s="17"/>
      <c r="G11" s="1">
        <f t="shared" si="0"/>
        <v>-30</v>
      </c>
      <c r="H11" s="16">
        <f t="shared" si="1"/>
        <v>-402.9</v>
      </c>
    </row>
    <row r="12" spans="1:8" ht="15">
      <c r="A12" s="28" t="s">
        <v>54</v>
      </c>
      <c r="B12" s="16">
        <v>169</v>
      </c>
      <c r="C12" s="17">
        <v>43215</v>
      </c>
      <c r="D12" s="17">
        <v>43195</v>
      </c>
      <c r="E12" s="17"/>
      <c r="F12" s="17"/>
      <c r="G12" s="1">
        <f t="shared" si="0"/>
        <v>-20</v>
      </c>
      <c r="H12" s="16">
        <f t="shared" si="1"/>
        <v>-3380</v>
      </c>
    </row>
    <row r="13" spans="1:8" ht="15">
      <c r="A13" s="28" t="s">
        <v>55</v>
      </c>
      <c r="B13" s="16">
        <v>385</v>
      </c>
      <c r="C13" s="17">
        <v>43225</v>
      </c>
      <c r="D13" s="17">
        <v>43195</v>
      </c>
      <c r="E13" s="17"/>
      <c r="F13" s="17"/>
      <c r="G13" s="1">
        <f t="shared" si="0"/>
        <v>-30</v>
      </c>
      <c r="H13" s="16">
        <f t="shared" si="1"/>
        <v>-11550</v>
      </c>
    </row>
    <row r="14" spans="1:8" ht="15">
      <c r="A14" s="28" t="s">
        <v>56</v>
      </c>
      <c r="B14" s="16">
        <v>378</v>
      </c>
      <c r="C14" s="17">
        <v>43232</v>
      </c>
      <c r="D14" s="17">
        <v>43202</v>
      </c>
      <c r="E14" s="17"/>
      <c r="F14" s="17"/>
      <c r="G14" s="1">
        <f t="shared" si="0"/>
        <v>-30</v>
      </c>
      <c r="H14" s="16">
        <f t="shared" si="1"/>
        <v>-11340</v>
      </c>
    </row>
    <row r="15" spans="1:8" ht="15">
      <c r="A15" s="28" t="s">
        <v>57</v>
      </c>
      <c r="B15" s="16">
        <v>123.4</v>
      </c>
      <c r="C15" s="17">
        <v>43232</v>
      </c>
      <c r="D15" s="17">
        <v>43202</v>
      </c>
      <c r="E15" s="17"/>
      <c r="F15" s="17"/>
      <c r="G15" s="1">
        <f t="shared" si="0"/>
        <v>-30</v>
      </c>
      <c r="H15" s="16">
        <f t="shared" si="1"/>
        <v>-3702</v>
      </c>
    </row>
    <row r="16" spans="1:8" ht="15">
      <c r="A16" s="28" t="s">
        <v>58</v>
      </c>
      <c r="B16" s="16">
        <v>60</v>
      </c>
      <c r="C16" s="17">
        <v>43232</v>
      </c>
      <c r="D16" s="17">
        <v>43202</v>
      </c>
      <c r="E16" s="17"/>
      <c r="F16" s="17"/>
      <c r="G16" s="1">
        <f t="shared" si="0"/>
        <v>-30</v>
      </c>
      <c r="H16" s="16">
        <f t="shared" si="1"/>
        <v>-1800</v>
      </c>
    </row>
    <row r="17" spans="1:8" ht="15">
      <c r="A17" s="28" t="s">
        <v>59</v>
      </c>
      <c r="B17" s="16">
        <v>116.48</v>
      </c>
      <c r="C17" s="17">
        <v>43238</v>
      </c>
      <c r="D17" s="17">
        <v>43208</v>
      </c>
      <c r="E17" s="17"/>
      <c r="F17" s="17"/>
      <c r="G17" s="1">
        <f t="shared" si="0"/>
        <v>-30</v>
      </c>
      <c r="H17" s="16">
        <f t="shared" si="1"/>
        <v>-3494.4</v>
      </c>
    </row>
    <row r="18" spans="1:8" ht="15">
      <c r="A18" s="28" t="s">
        <v>60</v>
      </c>
      <c r="B18" s="16">
        <v>68.1</v>
      </c>
      <c r="C18" s="17">
        <v>43238</v>
      </c>
      <c r="D18" s="17">
        <v>43208</v>
      </c>
      <c r="E18" s="17"/>
      <c r="F18" s="17"/>
      <c r="G18" s="1">
        <f t="shared" si="0"/>
        <v>-30</v>
      </c>
      <c r="H18" s="16">
        <f t="shared" si="1"/>
        <v>-2042.9999999999998</v>
      </c>
    </row>
    <row r="19" spans="1:8" ht="15">
      <c r="A19" s="28" t="s">
        <v>61</v>
      </c>
      <c r="B19" s="16">
        <v>183.4</v>
      </c>
      <c r="C19" s="17">
        <v>43238</v>
      </c>
      <c r="D19" s="17">
        <v>43208</v>
      </c>
      <c r="E19" s="17"/>
      <c r="F19" s="17"/>
      <c r="G19" s="1">
        <f t="shared" si="0"/>
        <v>-30</v>
      </c>
      <c r="H19" s="16">
        <f t="shared" si="1"/>
        <v>-5502</v>
      </c>
    </row>
    <row r="20" spans="1:8" ht="15">
      <c r="A20" s="28" t="s">
        <v>62</v>
      </c>
      <c r="B20" s="16">
        <v>820.54</v>
      </c>
      <c r="C20" s="17">
        <v>43252</v>
      </c>
      <c r="D20" s="17">
        <v>43222</v>
      </c>
      <c r="E20" s="17"/>
      <c r="F20" s="17"/>
      <c r="G20" s="1">
        <f t="shared" si="0"/>
        <v>-30</v>
      </c>
      <c r="H20" s="16">
        <f t="shared" si="1"/>
        <v>-24616.199999999997</v>
      </c>
    </row>
    <row r="21" spans="1:8" ht="15">
      <c r="A21" s="28" t="s">
        <v>63</v>
      </c>
      <c r="B21" s="16">
        <v>293.33</v>
      </c>
      <c r="C21" s="17">
        <v>43252</v>
      </c>
      <c r="D21" s="17">
        <v>43222</v>
      </c>
      <c r="E21" s="17"/>
      <c r="F21" s="17"/>
      <c r="G21" s="1">
        <f t="shared" si="0"/>
        <v>-30</v>
      </c>
      <c r="H21" s="16">
        <f t="shared" si="1"/>
        <v>-8799.9</v>
      </c>
    </row>
    <row r="22" spans="1:8" ht="15">
      <c r="A22" s="28" t="s">
        <v>64</v>
      </c>
      <c r="B22" s="16">
        <v>9492.3</v>
      </c>
      <c r="C22" s="17">
        <v>43252</v>
      </c>
      <c r="D22" s="17">
        <v>43222</v>
      </c>
      <c r="E22" s="17"/>
      <c r="F22" s="17"/>
      <c r="G22" s="1">
        <f t="shared" si="0"/>
        <v>-30</v>
      </c>
      <c r="H22" s="16">
        <f t="shared" si="1"/>
        <v>-284769</v>
      </c>
    </row>
    <row r="23" spans="1:8" ht="15">
      <c r="A23" s="28" t="s">
        <v>65</v>
      </c>
      <c r="B23" s="16">
        <v>11482.1</v>
      </c>
      <c r="C23" s="17">
        <v>43252</v>
      </c>
      <c r="D23" s="17">
        <v>43222</v>
      </c>
      <c r="E23" s="17"/>
      <c r="F23" s="17"/>
      <c r="G23" s="1">
        <f t="shared" si="0"/>
        <v>-30</v>
      </c>
      <c r="H23" s="16">
        <f t="shared" si="1"/>
        <v>-344463</v>
      </c>
    </row>
    <row r="24" spans="1:8" ht="15">
      <c r="A24" s="28" t="s">
        <v>66</v>
      </c>
      <c r="B24" s="16">
        <v>190</v>
      </c>
      <c r="C24" s="17">
        <v>43252</v>
      </c>
      <c r="D24" s="17">
        <v>43222</v>
      </c>
      <c r="E24" s="17"/>
      <c r="F24" s="17"/>
      <c r="G24" s="1">
        <f t="shared" si="0"/>
        <v>-30</v>
      </c>
      <c r="H24" s="16">
        <f t="shared" si="1"/>
        <v>-5700</v>
      </c>
    </row>
    <row r="25" spans="1:8" ht="15">
      <c r="A25" s="28" t="s">
        <v>67</v>
      </c>
      <c r="B25" s="16">
        <v>274.29</v>
      </c>
      <c r="C25" s="17">
        <v>43252</v>
      </c>
      <c r="D25" s="17">
        <v>43222</v>
      </c>
      <c r="E25" s="17"/>
      <c r="F25" s="17"/>
      <c r="G25" s="1">
        <f t="shared" si="0"/>
        <v>-30</v>
      </c>
      <c r="H25" s="16">
        <f t="shared" si="1"/>
        <v>-8228.7</v>
      </c>
    </row>
    <row r="26" spans="1:8" ht="15">
      <c r="A26" s="28" t="s">
        <v>68</v>
      </c>
      <c r="B26" s="16">
        <v>465</v>
      </c>
      <c r="C26" s="17">
        <v>43254</v>
      </c>
      <c r="D26" s="17">
        <v>43224</v>
      </c>
      <c r="E26" s="17"/>
      <c r="F26" s="17"/>
      <c r="G26" s="1">
        <f t="shared" si="0"/>
        <v>-30</v>
      </c>
      <c r="H26" s="16">
        <f t="shared" si="1"/>
        <v>-13950</v>
      </c>
    </row>
    <row r="27" spans="1:8" ht="15">
      <c r="A27" s="28" t="s">
        <v>69</v>
      </c>
      <c r="B27" s="16">
        <v>584</v>
      </c>
      <c r="C27" s="17">
        <v>43254</v>
      </c>
      <c r="D27" s="17">
        <v>43224</v>
      </c>
      <c r="E27" s="17"/>
      <c r="F27" s="17"/>
      <c r="G27" s="1">
        <f t="shared" si="0"/>
        <v>-30</v>
      </c>
      <c r="H27" s="16">
        <f t="shared" si="1"/>
        <v>-17520</v>
      </c>
    </row>
    <row r="28" spans="1:8" ht="15">
      <c r="A28" s="28" t="s">
        <v>70</v>
      </c>
      <c r="B28" s="16">
        <v>81.66</v>
      </c>
      <c r="C28" s="17">
        <v>43254</v>
      </c>
      <c r="D28" s="17">
        <v>43224</v>
      </c>
      <c r="E28" s="17"/>
      <c r="F28" s="17"/>
      <c r="G28" s="1">
        <f t="shared" si="0"/>
        <v>-30</v>
      </c>
      <c r="H28" s="16">
        <f t="shared" si="1"/>
        <v>-2449.7999999999997</v>
      </c>
    </row>
    <row r="29" spans="1:8" ht="15">
      <c r="A29" s="28" t="s">
        <v>71</v>
      </c>
      <c r="B29" s="16">
        <v>973.19</v>
      </c>
      <c r="C29" s="17">
        <v>43254</v>
      </c>
      <c r="D29" s="17">
        <v>43224</v>
      </c>
      <c r="E29" s="17"/>
      <c r="F29" s="17"/>
      <c r="G29" s="1">
        <f t="shared" si="0"/>
        <v>-30</v>
      </c>
      <c r="H29" s="16">
        <f t="shared" si="1"/>
        <v>-29195.7</v>
      </c>
    </row>
    <row r="30" spans="1:8" ht="15">
      <c r="A30" s="28" t="s">
        <v>72</v>
      </c>
      <c r="B30" s="16">
        <v>1100</v>
      </c>
      <c r="C30" s="17">
        <v>43254</v>
      </c>
      <c r="D30" s="17">
        <v>43224</v>
      </c>
      <c r="E30" s="17"/>
      <c r="F30" s="17"/>
      <c r="G30" s="1">
        <f t="shared" si="0"/>
        <v>-30</v>
      </c>
      <c r="H30" s="16">
        <f t="shared" si="1"/>
        <v>-33000</v>
      </c>
    </row>
    <row r="31" spans="1:8" ht="15">
      <c r="A31" s="28" t="s">
        <v>73</v>
      </c>
      <c r="B31" s="16">
        <v>250</v>
      </c>
      <c r="C31" s="17">
        <v>43223</v>
      </c>
      <c r="D31" s="17">
        <v>43228</v>
      </c>
      <c r="E31" s="17"/>
      <c r="F31" s="17"/>
      <c r="G31" s="1">
        <f t="shared" si="0"/>
        <v>5</v>
      </c>
      <c r="H31" s="16">
        <f t="shared" si="1"/>
        <v>1250</v>
      </c>
    </row>
    <row r="32" spans="1:8" ht="15">
      <c r="A32" s="28" t="s">
        <v>74</v>
      </c>
      <c r="B32" s="16">
        <v>147</v>
      </c>
      <c r="C32" s="17">
        <v>43258</v>
      </c>
      <c r="D32" s="17">
        <v>43228</v>
      </c>
      <c r="E32" s="17"/>
      <c r="F32" s="17"/>
      <c r="G32" s="1">
        <f t="shared" si="0"/>
        <v>-30</v>
      </c>
      <c r="H32" s="16">
        <f t="shared" si="1"/>
        <v>-4410</v>
      </c>
    </row>
    <row r="33" spans="1:8" ht="15">
      <c r="A33" s="28" t="s">
        <v>75</v>
      </c>
      <c r="B33" s="16">
        <v>154.31</v>
      </c>
      <c r="C33" s="17">
        <v>43264</v>
      </c>
      <c r="D33" s="17">
        <v>43235</v>
      </c>
      <c r="E33" s="17"/>
      <c r="F33" s="17"/>
      <c r="G33" s="1">
        <f t="shared" si="0"/>
        <v>-29</v>
      </c>
      <c r="H33" s="16">
        <f t="shared" si="1"/>
        <v>-4474.99</v>
      </c>
    </row>
    <row r="34" spans="1:8" ht="15">
      <c r="A34" s="28" t="s">
        <v>76</v>
      </c>
      <c r="B34" s="16">
        <v>1626</v>
      </c>
      <c r="C34" s="17">
        <v>43271</v>
      </c>
      <c r="D34" s="17">
        <v>43242</v>
      </c>
      <c r="E34" s="17"/>
      <c r="F34" s="17"/>
      <c r="G34" s="1">
        <f t="shared" si="0"/>
        <v>-29</v>
      </c>
      <c r="H34" s="16">
        <f t="shared" si="1"/>
        <v>-47154</v>
      </c>
    </row>
    <row r="35" spans="1:8" ht="15">
      <c r="A35" s="28" t="s">
        <v>77</v>
      </c>
      <c r="B35" s="16">
        <v>295.08</v>
      </c>
      <c r="C35" s="17">
        <v>43271</v>
      </c>
      <c r="D35" s="17">
        <v>43244</v>
      </c>
      <c r="E35" s="17"/>
      <c r="F35" s="17"/>
      <c r="G35" s="1">
        <f t="shared" si="0"/>
        <v>-27</v>
      </c>
      <c r="H35" s="16">
        <f t="shared" si="1"/>
        <v>-7967.16</v>
      </c>
    </row>
    <row r="36" spans="1:8" ht="15">
      <c r="A36" s="28" t="s">
        <v>78</v>
      </c>
      <c r="B36" s="16">
        <v>233.33</v>
      </c>
      <c r="C36" s="17">
        <v>43275</v>
      </c>
      <c r="D36" s="17">
        <v>43252</v>
      </c>
      <c r="E36" s="17"/>
      <c r="F36" s="17"/>
      <c r="G36" s="1">
        <f t="shared" si="0"/>
        <v>-23</v>
      </c>
      <c r="H36" s="16">
        <f t="shared" si="1"/>
        <v>-5366.59</v>
      </c>
    </row>
    <row r="37" spans="1:8" ht="15">
      <c r="A37" s="28" t="s">
        <v>79</v>
      </c>
      <c r="B37" s="16">
        <v>9366.93</v>
      </c>
      <c r="C37" s="17">
        <v>43281</v>
      </c>
      <c r="D37" s="17">
        <v>43255</v>
      </c>
      <c r="E37" s="17"/>
      <c r="F37" s="17"/>
      <c r="G37" s="1">
        <f t="shared" si="0"/>
        <v>-26</v>
      </c>
      <c r="H37" s="16">
        <f t="shared" si="1"/>
        <v>-243540.18</v>
      </c>
    </row>
    <row r="38" spans="1:8" ht="15">
      <c r="A38" s="28" t="s">
        <v>80</v>
      </c>
      <c r="B38" s="16">
        <v>390</v>
      </c>
      <c r="C38" s="17">
        <v>43281</v>
      </c>
      <c r="D38" s="17">
        <v>43255</v>
      </c>
      <c r="E38" s="17"/>
      <c r="F38" s="17"/>
      <c r="G38" s="1">
        <f t="shared" si="0"/>
        <v>-26</v>
      </c>
      <c r="H38" s="16">
        <f t="shared" si="1"/>
        <v>-10140</v>
      </c>
    </row>
    <row r="39" spans="1:8" ht="15">
      <c r="A39" s="28" t="s">
        <v>81</v>
      </c>
      <c r="B39" s="16">
        <v>135.6</v>
      </c>
      <c r="C39" s="17">
        <v>43282</v>
      </c>
      <c r="D39" s="17">
        <v>43255</v>
      </c>
      <c r="E39" s="17"/>
      <c r="F39" s="17"/>
      <c r="G39" s="1">
        <f t="shared" si="0"/>
        <v>-27</v>
      </c>
      <c r="H39" s="16">
        <f t="shared" si="1"/>
        <v>-3661.2</v>
      </c>
    </row>
    <row r="40" spans="1:8" ht="15">
      <c r="A40" s="28" t="s">
        <v>82</v>
      </c>
      <c r="B40" s="16">
        <v>64.79</v>
      </c>
      <c r="C40" s="17">
        <v>43282</v>
      </c>
      <c r="D40" s="17">
        <v>43255</v>
      </c>
      <c r="E40" s="17"/>
      <c r="F40" s="17"/>
      <c r="G40" s="1">
        <f t="shared" si="0"/>
        <v>-27</v>
      </c>
      <c r="H40" s="16">
        <f t="shared" si="1"/>
        <v>-1749.3300000000002</v>
      </c>
    </row>
    <row r="41" spans="1:8" ht="15">
      <c r="A41" s="28" t="s">
        <v>83</v>
      </c>
      <c r="B41" s="16">
        <v>449.96</v>
      </c>
      <c r="C41" s="17">
        <v>43282</v>
      </c>
      <c r="D41" s="17">
        <v>43255</v>
      </c>
      <c r="E41" s="17"/>
      <c r="F41" s="17"/>
      <c r="G41" s="1">
        <f t="shared" si="0"/>
        <v>-27</v>
      </c>
      <c r="H41" s="16">
        <f t="shared" si="1"/>
        <v>-12148.92</v>
      </c>
    </row>
    <row r="42" spans="1:8" ht="15">
      <c r="A42" s="28" t="s">
        <v>84</v>
      </c>
      <c r="B42" s="16">
        <v>384.49</v>
      </c>
      <c r="C42" s="17">
        <v>43282</v>
      </c>
      <c r="D42" s="17">
        <v>43255</v>
      </c>
      <c r="E42" s="17"/>
      <c r="F42" s="17"/>
      <c r="G42" s="1">
        <f t="shared" si="0"/>
        <v>-27</v>
      </c>
      <c r="H42" s="16">
        <f t="shared" si="1"/>
        <v>-10381.23</v>
      </c>
    </row>
    <row r="43" spans="1:8" ht="15">
      <c r="A43" s="28" t="s">
        <v>85</v>
      </c>
      <c r="B43" s="16">
        <v>1182.69</v>
      </c>
      <c r="C43" s="17">
        <v>43282</v>
      </c>
      <c r="D43" s="17">
        <v>43255</v>
      </c>
      <c r="E43" s="17"/>
      <c r="F43" s="17"/>
      <c r="G43" s="1">
        <f t="shared" si="0"/>
        <v>-27</v>
      </c>
      <c r="H43" s="16">
        <f t="shared" si="1"/>
        <v>-31932.63</v>
      </c>
    </row>
    <row r="44" spans="1:8" ht="15">
      <c r="A44" s="28" t="s">
        <v>86</v>
      </c>
      <c r="B44" s="16">
        <v>400</v>
      </c>
      <c r="C44" s="17">
        <v>43286</v>
      </c>
      <c r="D44" s="17">
        <v>43262</v>
      </c>
      <c r="E44" s="17"/>
      <c r="F44" s="17"/>
      <c r="G44" s="1">
        <f t="shared" si="0"/>
        <v>-24</v>
      </c>
      <c r="H44" s="16">
        <f t="shared" si="1"/>
        <v>-9600</v>
      </c>
    </row>
    <row r="45" spans="1:8" ht="15">
      <c r="A45" s="28" t="s">
        <v>87</v>
      </c>
      <c r="B45" s="16">
        <v>1500</v>
      </c>
      <c r="C45" s="17">
        <v>43286</v>
      </c>
      <c r="D45" s="17">
        <v>43262</v>
      </c>
      <c r="E45" s="17"/>
      <c r="F45" s="17"/>
      <c r="G45" s="1">
        <f t="shared" si="0"/>
        <v>-24</v>
      </c>
      <c r="H45" s="16">
        <f t="shared" si="1"/>
        <v>-36000</v>
      </c>
    </row>
    <row r="46" spans="1:8" ht="15">
      <c r="A46" s="28" t="s">
        <v>88</v>
      </c>
      <c r="B46" s="16">
        <v>800</v>
      </c>
      <c r="C46" s="17">
        <v>43279</v>
      </c>
      <c r="D46" s="17">
        <v>43262</v>
      </c>
      <c r="E46" s="17"/>
      <c r="F46" s="17"/>
      <c r="G46" s="1">
        <f t="shared" si="0"/>
        <v>-17</v>
      </c>
      <c r="H46" s="16">
        <f t="shared" si="1"/>
        <v>-13600</v>
      </c>
    </row>
    <row r="47" spans="1:8" ht="15">
      <c r="A47" s="28" t="s">
        <v>89</v>
      </c>
      <c r="B47" s="16">
        <v>1295.1</v>
      </c>
      <c r="C47" s="17">
        <v>43288</v>
      </c>
      <c r="D47" s="17">
        <v>43262</v>
      </c>
      <c r="E47" s="17"/>
      <c r="F47" s="17"/>
      <c r="G47" s="1">
        <f t="shared" si="0"/>
        <v>-26</v>
      </c>
      <c r="H47" s="16">
        <f t="shared" si="1"/>
        <v>-33672.6</v>
      </c>
    </row>
    <row r="48" spans="1:8" ht="15">
      <c r="A48" s="28" t="s">
        <v>90</v>
      </c>
      <c r="B48" s="16">
        <v>590</v>
      </c>
      <c r="C48" s="17">
        <v>43288</v>
      </c>
      <c r="D48" s="17">
        <v>43262</v>
      </c>
      <c r="E48" s="17"/>
      <c r="F48" s="17"/>
      <c r="G48" s="1">
        <f t="shared" si="0"/>
        <v>-26</v>
      </c>
      <c r="H48" s="16">
        <f t="shared" si="1"/>
        <v>-15340</v>
      </c>
    </row>
    <row r="49" spans="1:8" ht="15">
      <c r="A49" s="28" t="s">
        <v>91</v>
      </c>
      <c r="B49" s="16">
        <v>280</v>
      </c>
      <c r="C49" s="17">
        <v>43289</v>
      </c>
      <c r="D49" s="17">
        <v>43262</v>
      </c>
      <c r="E49" s="17"/>
      <c r="F49" s="17"/>
      <c r="G49" s="1">
        <f t="shared" si="0"/>
        <v>-27</v>
      </c>
      <c r="H49" s="16">
        <f t="shared" si="1"/>
        <v>-7560</v>
      </c>
    </row>
    <row r="50" spans="1:8" ht="15">
      <c r="A50" s="28" t="s">
        <v>92</v>
      </c>
      <c r="B50" s="16">
        <v>1166</v>
      </c>
      <c r="C50" s="17">
        <v>43292</v>
      </c>
      <c r="D50" s="17">
        <v>43262</v>
      </c>
      <c r="E50" s="17"/>
      <c r="F50" s="17"/>
      <c r="G50" s="1">
        <f t="shared" si="0"/>
        <v>-30</v>
      </c>
      <c r="H50" s="16">
        <f t="shared" si="1"/>
        <v>-34980</v>
      </c>
    </row>
    <row r="51" spans="1:8" ht="15">
      <c r="A51" s="28" t="s">
        <v>93</v>
      </c>
      <c r="B51" s="16">
        <v>971.55</v>
      </c>
      <c r="C51" s="17">
        <v>43294</v>
      </c>
      <c r="D51" s="17">
        <v>43265</v>
      </c>
      <c r="E51" s="17"/>
      <c r="F51" s="17"/>
      <c r="G51" s="1">
        <f t="shared" si="0"/>
        <v>-29</v>
      </c>
      <c r="H51" s="16">
        <f t="shared" si="1"/>
        <v>-28174.949999999997</v>
      </c>
    </row>
    <row r="52" spans="1:8" ht="15">
      <c r="A52" s="28" t="s">
        <v>94</v>
      </c>
      <c r="B52" s="16">
        <v>497.98</v>
      </c>
      <c r="C52" s="17">
        <v>43294</v>
      </c>
      <c r="D52" s="17">
        <v>43265</v>
      </c>
      <c r="E52" s="17"/>
      <c r="F52" s="17"/>
      <c r="G52" s="1">
        <f t="shared" si="0"/>
        <v>-29</v>
      </c>
      <c r="H52" s="16">
        <f t="shared" si="1"/>
        <v>-14441.42</v>
      </c>
    </row>
    <row r="53" spans="1:8" ht="15">
      <c r="A53" s="28" t="s">
        <v>95</v>
      </c>
      <c r="B53" s="16">
        <v>1250</v>
      </c>
      <c r="C53" s="17">
        <v>43300</v>
      </c>
      <c r="D53" s="17">
        <v>43277</v>
      </c>
      <c r="E53" s="17"/>
      <c r="F53" s="17"/>
      <c r="G53" s="1">
        <f t="shared" si="0"/>
        <v>-23</v>
      </c>
      <c r="H53" s="16">
        <f t="shared" si="1"/>
        <v>-28750</v>
      </c>
    </row>
    <row r="54" spans="1:8" ht="15">
      <c r="A54" s="28" t="s">
        <v>96</v>
      </c>
      <c r="B54" s="16">
        <v>1500</v>
      </c>
      <c r="C54" s="17">
        <v>43300</v>
      </c>
      <c r="D54" s="17">
        <v>43277</v>
      </c>
      <c r="E54" s="17"/>
      <c r="F54" s="17"/>
      <c r="G54" s="1">
        <f t="shared" si="0"/>
        <v>-23</v>
      </c>
      <c r="H54" s="16">
        <f t="shared" si="1"/>
        <v>-34500</v>
      </c>
    </row>
    <row r="55" spans="1:8" ht="15">
      <c r="A55" s="28" t="s">
        <v>97</v>
      </c>
      <c r="B55" s="16">
        <v>400</v>
      </c>
      <c r="C55" s="17">
        <v>43300</v>
      </c>
      <c r="D55" s="17">
        <v>43277</v>
      </c>
      <c r="E55" s="17"/>
      <c r="F55" s="17"/>
      <c r="G55" s="1">
        <f t="shared" si="0"/>
        <v>-23</v>
      </c>
      <c r="H55" s="16">
        <f t="shared" si="1"/>
        <v>-9200</v>
      </c>
    </row>
    <row r="56" spans="1:8" ht="15">
      <c r="A56" s="28" t="s">
        <v>98</v>
      </c>
      <c r="B56" s="16">
        <v>19.98</v>
      </c>
      <c r="C56" s="17">
        <v>43300</v>
      </c>
      <c r="D56" s="17">
        <v>43277</v>
      </c>
      <c r="E56" s="17"/>
      <c r="F56" s="17"/>
      <c r="G56" s="1">
        <f t="shared" si="0"/>
        <v>-23</v>
      </c>
      <c r="H56" s="16">
        <f t="shared" si="1"/>
        <v>-459.54</v>
      </c>
    </row>
    <row r="57" spans="1:8" ht="15">
      <c r="A57" s="28" t="s">
        <v>99</v>
      </c>
      <c r="B57" s="16">
        <v>262.21</v>
      </c>
      <c r="C57" s="17">
        <v>43300</v>
      </c>
      <c r="D57" s="17">
        <v>43277</v>
      </c>
      <c r="E57" s="17"/>
      <c r="F57" s="17"/>
      <c r="G57" s="1">
        <f t="shared" si="0"/>
        <v>-23</v>
      </c>
      <c r="H57" s="16">
        <f t="shared" si="1"/>
        <v>-6030.83</v>
      </c>
    </row>
    <row r="58" spans="1:8" ht="15">
      <c r="A58" s="28" t="s">
        <v>100</v>
      </c>
      <c r="B58" s="16">
        <v>323</v>
      </c>
      <c r="C58" s="17">
        <v>43300</v>
      </c>
      <c r="D58" s="17">
        <v>43277</v>
      </c>
      <c r="E58" s="17"/>
      <c r="F58" s="17"/>
      <c r="G58" s="1">
        <f t="shared" si="0"/>
        <v>-23</v>
      </c>
      <c r="H58" s="16">
        <f t="shared" si="1"/>
        <v>-7429</v>
      </c>
    </row>
    <row r="59" spans="1:8" ht="15">
      <c r="A59" s="28" t="s">
        <v>101</v>
      </c>
      <c r="B59" s="16">
        <v>4052</v>
      </c>
      <c r="C59" s="17">
        <v>43301</v>
      </c>
      <c r="D59" s="17">
        <v>43277</v>
      </c>
      <c r="E59" s="17"/>
      <c r="F59" s="17"/>
      <c r="G59" s="1">
        <f t="shared" si="0"/>
        <v>-24</v>
      </c>
      <c r="H59" s="16">
        <f t="shared" si="1"/>
        <v>-97248</v>
      </c>
    </row>
    <row r="60" spans="1:8" ht="15">
      <c r="A60" s="28" t="s">
        <v>102</v>
      </c>
      <c r="B60" s="16">
        <v>1200</v>
      </c>
      <c r="C60" s="17">
        <v>43302</v>
      </c>
      <c r="D60" s="17">
        <v>43277</v>
      </c>
      <c r="E60" s="17"/>
      <c r="F60" s="17"/>
      <c r="G60" s="1">
        <f t="shared" si="0"/>
        <v>-25</v>
      </c>
      <c r="H60" s="16">
        <f t="shared" si="1"/>
        <v>-30000</v>
      </c>
    </row>
    <row r="61" spans="1:8" ht="15">
      <c r="A61" s="28" t="s">
        <v>103</v>
      </c>
      <c r="B61" s="16">
        <v>2608</v>
      </c>
      <c r="C61" s="17">
        <v>43302</v>
      </c>
      <c r="D61" s="17">
        <v>43277</v>
      </c>
      <c r="E61" s="17"/>
      <c r="F61" s="17"/>
      <c r="G61" s="1">
        <f t="shared" si="0"/>
        <v>-25</v>
      </c>
      <c r="H61" s="16">
        <f t="shared" si="1"/>
        <v>-65200</v>
      </c>
    </row>
    <row r="62" spans="1:8" ht="15">
      <c r="A62" s="28" t="s">
        <v>104</v>
      </c>
      <c r="B62" s="16">
        <v>272.38</v>
      </c>
      <c r="C62" s="17">
        <v>43302</v>
      </c>
      <c r="D62" s="17">
        <v>43279</v>
      </c>
      <c r="E62" s="17"/>
      <c r="F62" s="17"/>
      <c r="G62" s="1">
        <f t="shared" si="0"/>
        <v>-23</v>
      </c>
      <c r="H62" s="16">
        <f t="shared" si="1"/>
        <v>-6264.74</v>
      </c>
    </row>
    <row r="63" spans="1:8" ht="15">
      <c r="A63" s="28" t="s">
        <v>105</v>
      </c>
      <c r="B63" s="16">
        <v>183.33</v>
      </c>
      <c r="C63" s="17">
        <v>43302</v>
      </c>
      <c r="D63" s="17">
        <v>43279</v>
      </c>
      <c r="E63" s="17"/>
      <c r="F63" s="17"/>
      <c r="G63" s="1">
        <f t="shared" si="0"/>
        <v>-23</v>
      </c>
      <c r="H63" s="16">
        <f t="shared" si="1"/>
        <v>-4216.59</v>
      </c>
    </row>
    <row r="64" spans="1:8" ht="15">
      <c r="A64" s="28" t="s">
        <v>106</v>
      </c>
      <c r="B64" s="16">
        <v>520</v>
      </c>
      <c r="C64" s="17">
        <v>43309</v>
      </c>
      <c r="D64" s="17">
        <v>43279</v>
      </c>
      <c r="E64" s="17"/>
      <c r="F64" s="17"/>
      <c r="G64" s="1">
        <f t="shared" si="0"/>
        <v>-30</v>
      </c>
      <c r="H64" s="16">
        <f t="shared" si="1"/>
        <v>-15600</v>
      </c>
    </row>
    <row r="65" spans="1:8" ht="15">
      <c r="A65" s="28" t="s">
        <v>107</v>
      </c>
      <c r="B65" s="16">
        <v>13633.1</v>
      </c>
      <c r="C65" s="17">
        <v>43310</v>
      </c>
      <c r="D65" s="17">
        <v>43283</v>
      </c>
      <c r="E65" s="17"/>
      <c r="F65" s="17"/>
      <c r="G65" s="1">
        <f t="shared" si="0"/>
        <v>-27</v>
      </c>
      <c r="H65" s="16">
        <f t="shared" si="1"/>
        <v>-368093.7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17029.140000000003</v>
      </c>
      <c r="C1">
        <f>COUNTA(A4:A203)</f>
        <v>18</v>
      </c>
      <c r="G1" s="20">
        <f>IF(B1&lt;&gt;0,H1/B1,0)</f>
        <v>-28.850544419741684</v>
      </c>
      <c r="H1" s="19">
        <f>SUM(H4:H195)</f>
        <v>-491299.96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108</v>
      </c>
      <c r="B4" s="16">
        <v>4.59</v>
      </c>
      <c r="C4" s="17">
        <v>43313</v>
      </c>
      <c r="D4" s="17">
        <v>43283</v>
      </c>
      <c r="E4" s="17"/>
      <c r="F4" s="17"/>
      <c r="G4" s="1">
        <f>D4-C4-(F4-E4)</f>
        <v>-30</v>
      </c>
      <c r="H4" s="16">
        <f>B4*G4</f>
        <v>-137.7</v>
      </c>
    </row>
    <row r="5" spans="1:8" ht="15">
      <c r="A5" s="28" t="s">
        <v>109</v>
      </c>
      <c r="B5" s="16">
        <v>60</v>
      </c>
      <c r="C5" s="17">
        <v>43313</v>
      </c>
      <c r="D5" s="17">
        <v>43283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-1800</v>
      </c>
    </row>
    <row r="6" spans="1:8" ht="15">
      <c r="A6" s="28" t="s">
        <v>110</v>
      </c>
      <c r="B6" s="16">
        <v>378</v>
      </c>
      <c r="C6" s="17">
        <v>43313</v>
      </c>
      <c r="D6" s="17">
        <v>43283</v>
      </c>
      <c r="E6" s="17"/>
      <c r="F6" s="17"/>
      <c r="G6" s="1">
        <f t="shared" si="0"/>
        <v>-30</v>
      </c>
      <c r="H6" s="16">
        <f t="shared" si="1"/>
        <v>-11340</v>
      </c>
    </row>
    <row r="7" spans="1:8" ht="15">
      <c r="A7" s="28" t="s">
        <v>111</v>
      </c>
      <c r="B7" s="16">
        <v>43</v>
      </c>
      <c r="C7" s="17">
        <v>43313</v>
      </c>
      <c r="D7" s="17">
        <v>43283</v>
      </c>
      <c r="E7" s="17"/>
      <c r="F7" s="17"/>
      <c r="G7" s="1">
        <f t="shared" si="0"/>
        <v>-30</v>
      </c>
      <c r="H7" s="16">
        <f t="shared" si="1"/>
        <v>-1290</v>
      </c>
    </row>
    <row r="8" spans="1:8" ht="15">
      <c r="A8" s="28" t="s">
        <v>112</v>
      </c>
      <c r="B8" s="16">
        <v>2380.55</v>
      </c>
      <c r="C8" s="17">
        <v>43313</v>
      </c>
      <c r="D8" s="17">
        <v>43283</v>
      </c>
      <c r="E8" s="17"/>
      <c r="F8" s="17"/>
      <c r="G8" s="1">
        <f t="shared" si="0"/>
        <v>-30</v>
      </c>
      <c r="H8" s="16">
        <f t="shared" si="1"/>
        <v>-71416.5</v>
      </c>
    </row>
    <row r="9" spans="1:8" ht="15">
      <c r="A9" s="28" t="s">
        <v>113</v>
      </c>
      <c r="B9" s="16">
        <v>214.5</v>
      </c>
      <c r="C9" s="17">
        <v>43313</v>
      </c>
      <c r="D9" s="17">
        <v>43290</v>
      </c>
      <c r="E9" s="17"/>
      <c r="F9" s="17"/>
      <c r="G9" s="1">
        <f t="shared" si="0"/>
        <v>-23</v>
      </c>
      <c r="H9" s="16">
        <f t="shared" si="1"/>
        <v>-4933.5</v>
      </c>
    </row>
    <row r="10" spans="1:8" ht="15">
      <c r="A10" s="28" t="s">
        <v>114</v>
      </c>
      <c r="B10" s="16">
        <v>369</v>
      </c>
      <c r="C10" s="17">
        <v>43316</v>
      </c>
      <c r="D10" s="17">
        <v>43290</v>
      </c>
      <c r="E10" s="17"/>
      <c r="F10" s="17"/>
      <c r="G10" s="1">
        <f t="shared" si="0"/>
        <v>-26</v>
      </c>
      <c r="H10" s="16">
        <f t="shared" si="1"/>
        <v>-9594</v>
      </c>
    </row>
    <row r="11" spans="1:8" ht="15">
      <c r="A11" s="28" t="s">
        <v>115</v>
      </c>
      <c r="B11" s="16">
        <v>7896.52</v>
      </c>
      <c r="C11" s="17">
        <v>43320</v>
      </c>
      <c r="D11" s="17">
        <v>43290</v>
      </c>
      <c r="E11" s="17"/>
      <c r="F11" s="17"/>
      <c r="G11" s="1">
        <f t="shared" si="0"/>
        <v>-30</v>
      </c>
      <c r="H11" s="16">
        <f t="shared" si="1"/>
        <v>-236895.6</v>
      </c>
    </row>
    <row r="12" spans="1:8" ht="15">
      <c r="A12" s="28" t="s">
        <v>116</v>
      </c>
      <c r="B12" s="16">
        <v>520.87</v>
      </c>
      <c r="C12" s="17">
        <v>43320</v>
      </c>
      <c r="D12" s="17">
        <v>43290</v>
      </c>
      <c r="E12" s="17"/>
      <c r="F12" s="17"/>
      <c r="G12" s="1">
        <f t="shared" si="0"/>
        <v>-30</v>
      </c>
      <c r="H12" s="16">
        <f t="shared" si="1"/>
        <v>-15626.1</v>
      </c>
    </row>
    <row r="13" spans="1:8" ht="15">
      <c r="A13" s="28" t="s">
        <v>117</v>
      </c>
      <c r="B13" s="16">
        <v>389.5</v>
      </c>
      <c r="C13" s="17">
        <v>43323</v>
      </c>
      <c r="D13" s="17">
        <v>43293</v>
      </c>
      <c r="E13" s="17"/>
      <c r="F13" s="17"/>
      <c r="G13" s="1">
        <f t="shared" si="0"/>
        <v>-30</v>
      </c>
      <c r="H13" s="16">
        <f t="shared" si="1"/>
        <v>-11685</v>
      </c>
    </row>
    <row r="14" spans="1:8" ht="15">
      <c r="A14" s="28" t="s">
        <v>118</v>
      </c>
      <c r="B14" s="16">
        <v>1000.28</v>
      </c>
      <c r="C14" s="17">
        <v>43378</v>
      </c>
      <c r="D14" s="17">
        <v>43350</v>
      </c>
      <c r="E14" s="17"/>
      <c r="F14" s="17"/>
      <c r="G14" s="1">
        <f t="shared" si="0"/>
        <v>-28</v>
      </c>
      <c r="H14" s="16">
        <f t="shared" si="1"/>
        <v>-28007.84</v>
      </c>
    </row>
    <row r="15" spans="1:8" ht="15">
      <c r="A15" s="28" t="s">
        <v>119</v>
      </c>
      <c r="B15" s="16">
        <v>1270</v>
      </c>
      <c r="C15" s="17">
        <v>43379</v>
      </c>
      <c r="D15" s="17">
        <v>43350</v>
      </c>
      <c r="E15" s="17"/>
      <c r="F15" s="17"/>
      <c r="G15" s="1">
        <f t="shared" si="0"/>
        <v>-29</v>
      </c>
      <c r="H15" s="16">
        <f t="shared" si="1"/>
        <v>-36830</v>
      </c>
    </row>
    <row r="16" spans="1:8" ht="15">
      <c r="A16" s="28" t="s">
        <v>120</v>
      </c>
      <c r="B16" s="16">
        <v>1199.85</v>
      </c>
      <c r="C16" s="17">
        <v>43378</v>
      </c>
      <c r="D16" s="17">
        <v>43350</v>
      </c>
      <c r="E16" s="17"/>
      <c r="F16" s="17"/>
      <c r="G16" s="1">
        <f t="shared" si="0"/>
        <v>-28</v>
      </c>
      <c r="H16" s="16">
        <f t="shared" si="1"/>
        <v>-33595.799999999996</v>
      </c>
    </row>
    <row r="17" spans="1:8" ht="15">
      <c r="A17" s="28" t="s">
        <v>121</v>
      </c>
      <c r="B17" s="16">
        <v>99.6</v>
      </c>
      <c r="C17" s="17">
        <v>43364</v>
      </c>
      <c r="D17" s="17">
        <v>43350</v>
      </c>
      <c r="E17" s="17"/>
      <c r="F17" s="17"/>
      <c r="G17" s="1">
        <f t="shared" si="0"/>
        <v>-14</v>
      </c>
      <c r="H17" s="16">
        <f t="shared" si="1"/>
        <v>-1394.3999999999999</v>
      </c>
    </row>
    <row r="18" spans="1:8" ht="15">
      <c r="A18" s="28" t="s">
        <v>122</v>
      </c>
      <c r="B18" s="16">
        <v>145</v>
      </c>
      <c r="C18" s="17">
        <v>43364</v>
      </c>
      <c r="D18" s="17">
        <v>43350</v>
      </c>
      <c r="E18" s="17"/>
      <c r="F18" s="17"/>
      <c r="G18" s="1">
        <f t="shared" si="0"/>
        <v>-14</v>
      </c>
      <c r="H18" s="16">
        <f t="shared" si="1"/>
        <v>-2030</v>
      </c>
    </row>
    <row r="19" spans="1:8" ht="15">
      <c r="A19" s="28" t="s">
        <v>123</v>
      </c>
      <c r="B19" s="16">
        <v>397</v>
      </c>
      <c r="C19" s="17">
        <v>43364</v>
      </c>
      <c r="D19" s="17">
        <v>43350</v>
      </c>
      <c r="E19" s="17"/>
      <c r="F19" s="17"/>
      <c r="G19" s="1">
        <f t="shared" si="0"/>
        <v>-14</v>
      </c>
      <c r="H19" s="16">
        <f t="shared" si="1"/>
        <v>-5558</v>
      </c>
    </row>
    <row r="20" spans="1:8" ht="15">
      <c r="A20" s="28" t="s">
        <v>124</v>
      </c>
      <c r="B20" s="16">
        <v>560</v>
      </c>
      <c r="C20" s="17">
        <v>43384</v>
      </c>
      <c r="D20" s="17">
        <v>43355</v>
      </c>
      <c r="E20" s="17"/>
      <c r="F20" s="17"/>
      <c r="G20" s="1">
        <f t="shared" si="0"/>
        <v>-29</v>
      </c>
      <c r="H20" s="16">
        <f t="shared" si="1"/>
        <v>-16240</v>
      </c>
    </row>
    <row r="21" spans="1:8" ht="15">
      <c r="A21" s="28" t="s">
        <v>125</v>
      </c>
      <c r="B21" s="16">
        <v>100.88</v>
      </c>
      <c r="C21" s="17">
        <v>43384</v>
      </c>
      <c r="D21" s="17">
        <v>43355</v>
      </c>
      <c r="E21" s="17"/>
      <c r="F21" s="17"/>
      <c r="G21" s="1">
        <f t="shared" si="0"/>
        <v>-29</v>
      </c>
      <c r="H21" s="16">
        <f t="shared" si="1"/>
        <v>-2925.52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44035.32</v>
      </c>
      <c r="C1">
        <f>COUNTA(A4:A203)</f>
        <v>28</v>
      </c>
      <c r="G1" s="20">
        <f>IF(B1&lt;&gt;0,H1/B1,0)</f>
        <v>-28.86087213627606</v>
      </c>
      <c r="H1" s="19">
        <f>SUM(H4:H195)</f>
        <v>-1270897.74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126</v>
      </c>
      <c r="B4" s="16">
        <v>19.99</v>
      </c>
      <c r="C4" s="17">
        <v>43411</v>
      </c>
      <c r="D4" s="17">
        <v>43382</v>
      </c>
      <c r="E4" s="17"/>
      <c r="F4" s="17"/>
      <c r="G4" s="1">
        <f>D4-C4-(F4-E4)</f>
        <v>-29</v>
      </c>
      <c r="H4" s="16">
        <f>B4*G4</f>
        <v>-579.7099999999999</v>
      </c>
    </row>
    <row r="5" spans="1:8" ht="15">
      <c r="A5" s="28" t="s">
        <v>127</v>
      </c>
      <c r="B5" s="16">
        <v>502.22</v>
      </c>
      <c r="C5" s="17">
        <v>43411</v>
      </c>
      <c r="D5" s="17">
        <v>43382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-14564.380000000001</v>
      </c>
    </row>
    <row r="6" spans="1:8" ht="15">
      <c r="A6" s="28" t="s">
        <v>128</v>
      </c>
      <c r="B6" s="16">
        <v>459.2</v>
      </c>
      <c r="C6" s="17">
        <v>43411</v>
      </c>
      <c r="D6" s="17">
        <v>43382</v>
      </c>
      <c r="E6" s="17"/>
      <c r="F6" s="17"/>
      <c r="G6" s="1">
        <f t="shared" si="0"/>
        <v>-29</v>
      </c>
      <c r="H6" s="16">
        <f t="shared" si="1"/>
        <v>-13316.8</v>
      </c>
    </row>
    <row r="7" spans="1:8" ht="15">
      <c r="A7" s="28" t="s">
        <v>129</v>
      </c>
      <c r="B7" s="16">
        <v>1652.93</v>
      </c>
      <c r="C7" s="17">
        <v>43411</v>
      </c>
      <c r="D7" s="17">
        <v>43382</v>
      </c>
      <c r="E7" s="17"/>
      <c r="F7" s="17"/>
      <c r="G7" s="1">
        <f t="shared" si="0"/>
        <v>-29</v>
      </c>
      <c r="H7" s="16">
        <f t="shared" si="1"/>
        <v>-47934.97</v>
      </c>
    </row>
    <row r="8" spans="1:8" ht="15">
      <c r="A8" s="28" t="s">
        <v>130</v>
      </c>
      <c r="B8" s="16">
        <v>1200</v>
      </c>
      <c r="C8" s="17">
        <v>43411</v>
      </c>
      <c r="D8" s="17">
        <v>43382</v>
      </c>
      <c r="E8" s="17"/>
      <c r="F8" s="17"/>
      <c r="G8" s="1">
        <f t="shared" si="0"/>
        <v>-29</v>
      </c>
      <c r="H8" s="16">
        <f t="shared" si="1"/>
        <v>-34800</v>
      </c>
    </row>
    <row r="9" spans="1:8" ht="15">
      <c r="A9" s="28" t="s">
        <v>131</v>
      </c>
      <c r="B9" s="16">
        <v>378</v>
      </c>
      <c r="C9" s="17">
        <v>43411</v>
      </c>
      <c r="D9" s="17">
        <v>43382</v>
      </c>
      <c r="E9" s="17"/>
      <c r="F9" s="17"/>
      <c r="G9" s="1">
        <f t="shared" si="0"/>
        <v>-29</v>
      </c>
      <c r="H9" s="16">
        <f t="shared" si="1"/>
        <v>-10962</v>
      </c>
    </row>
    <row r="10" spans="1:8" ht="15">
      <c r="A10" s="28" t="s">
        <v>132</v>
      </c>
      <c r="B10" s="16">
        <v>350</v>
      </c>
      <c r="C10" s="17">
        <v>43411</v>
      </c>
      <c r="D10" s="17">
        <v>43382</v>
      </c>
      <c r="E10" s="17"/>
      <c r="F10" s="17"/>
      <c r="G10" s="1">
        <f t="shared" si="0"/>
        <v>-29</v>
      </c>
      <c r="H10" s="16">
        <f t="shared" si="1"/>
        <v>-10150</v>
      </c>
    </row>
    <row r="11" spans="1:8" ht="15">
      <c r="A11" s="28" t="s">
        <v>133</v>
      </c>
      <c r="B11" s="16">
        <v>60</v>
      </c>
      <c r="C11" s="17">
        <v>43411</v>
      </c>
      <c r="D11" s="17">
        <v>43382</v>
      </c>
      <c r="E11" s="17"/>
      <c r="F11" s="17"/>
      <c r="G11" s="1">
        <f t="shared" si="0"/>
        <v>-29</v>
      </c>
      <c r="H11" s="16">
        <f t="shared" si="1"/>
        <v>-1740</v>
      </c>
    </row>
    <row r="12" spans="1:8" ht="15">
      <c r="A12" s="28" t="s">
        <v>134</v>
      </c>
      <c r="B12" s="16">
        <v>1150</v>
      </c>
      <c r="C12" s="17">
        <v>43415</v>
      </c>
      <c r="D12" s="17">
        <v>43389</v>
      </c>
      <c r="E12" s="17"/>
      <c r="F12" s="17"/>
      <c r="G12" s="1">
        <f t="shared" si="0"/>
        <v>-26</v>
      </c>
      <c r="H12" s="16">
        <f t="shared" si="1"/>
        <v>-29900</v>
      </c>
    </row>
    <row r="13" spans="1:8" ht="15">
      <c r="A13" s="28" t="s">
        <v>135</v>
      </c>
      <c r="B13" s="16">
        <v>74.1</v>
      </c>
      <c r="C13" s="17">
        <v>43427</v>
      </c>
      <c r="D13" s="17">
        <v>43404</v>
      </c>
      <c r="E13" s="17"/>
      <c r="F13" s="17"/>
      <c r="G13" s="1">
        <f t="shared" si="0"/>
        <v>-23</v>
      </c>
      <c r="H13" s="16">
        <f t="shared" si="1"/>
        <v>-1704.3</v>
      </c>
    </row>
    <row r="14" spans="1:8" ht="15">
      <c r="A14" s="28" t="s">
        <v>136</v>
      </c>
      <c r="B14" s="16">
        <v>100</v>
      </c>
      <c r="C14" s="17">
        <v>43440</v>
      </c>
      <c r="D14" s="17">
        <v>43410</v>
      </c>
      <c r="E14" s="17"/>
      <c r="F14" s="17"/>
      <c r="G14" s="1">
        <f t="shared" si="0"/>
        <v>-30</v>
      </c>
      <c r="H14" s="16">
        <f t="shared" si="1"/>
        <v>-3000</v>
      </c>
    </row>
    <row r="15" spans="1:8" ht="15">
      <c r="A15" s="28" t="s">
        <v>137</v>
      </c>
      <c r="B15" s="16">
        <v>157.93</v>
      </c>
      <c r="C15" s="17">
        <v>43440</v>
      </c>
      <c r="D15" s="17">
        <v>43410</v>
      </c>
      <c r="E15" s="17"/>
      <c r="F15" s="17"/>
      <c r="G15" s="1">
        <f t="shared" si="0"/>
        <v>-30</v>
      </c>
      <c r="H15" s="16">
        <f t="shared" si="1"/>
        <v>-4737.900000000001</v>
      </c>
    </row>
    <row r="16" spans="1:8" ht="15">
      <c r="A16" s="28" t="s">
        <v>138</v>
      </c>
      <c r="B16" s="16">
        <v>68.1</v>
      </c>
      <c r="C16" s="17">
        <v>43440</v>
      </c>
      <c r="D16" s="17">
        <v>43410</v>
      </c>
      <c r="E16" s="17"/>
      <c r="F16" s="17"/>
      <c r="G16" s="1">
        <f t="shared" si="0"/>
        <v>-30</v>
      </c>
      <c r="H16" s="16">
        <f t="shared" si="1"/>
        <v>-2042.9999999999998</v>
      </c>
    </row>
    <row r="17" spans="1:8" ht="15">
      <c r="A17" s="28" t="s">
        <v>139</v>
      </c>
      <c r="B17" s="16">
        <v>116.48</v>
      </c>
      <c r="C17" s="17">
        <v>43440</v>
      </c>
      <c r="D17" s="17">
        <v>43410</v>
      </c>
      <c r="E17" s="17"/>
      <c r="F17" s="17"/>
      <c r="G17" s="1">
        <f t="shared" si="0"/>
        <v>-30</v>
      </c>
      <c r="H17" s="16">
        <f t="shared" si="1"/>
        <v>-3494.4</v>
      </c>
    </row>
    <row r="18" spans="1:8" ht="15">
      <c r="A18" s="28" t="s">
        <v>140</v>
      </c>
      <c r="B18" s="16">
        <v>622.25</v>
      </c>
      <c r="C18" s="17">
        <v>43448</v>
      </c>
      <c r="D18" s="17">
        <v>43418</v>
      </c>
      <c r="E18" s="17"/>
      <c r="F18" s="17"/>
      <c r="G18" s="1">
        <f t="shared" si="0"/>
        <v>-30</v>
      </c>
      <c r="H18" s="16">
        <f t="shared" si="1"/>
        <v>-18667.5</v>
      </c>
    </row>
    <row r="19" spans="1:8" ht="15">
      <c r="A19" s="28" t="s">
        <v>141</v>
      </c>
      <c r="B19" s="16">
        <v>555</v>
      </c>
      <c r="C19" s="17">
        <v>43448</v>
      </c>
      <c r="D19" s="17">
        <v>43418</v>
      </c>
      <c r="E19" s="17"/>
      <c r="F19" s="17"/>
      <c r="G19" s="1">
        <f t="shared" si="0"/>
        <v>-30</v>
      </c>
      <c r="H19" s="16">
        <f t="shared" si="1"/>
        <v>-16650</v>
      </c>
    </row>
    <row r="20" spans="1:8" ht="15">
      <c r="A20" s="28" t="s">
        <v>142</v>
      </c>
      <c r="B20" s="16">
        <v>440</v>
      </c>
      <c r="C20" s="17">
        <v>43448</v>
      </c>
      <c r="D20" s="17">
        <v>43418</v>
      </c>
      <c r="E20" s="17"/>
      <c r="F20" s="17"/>
      <c r="G20" s="1">
        <f t="shared" si="0"/>
        <v>-30</v>
      </c>
      <c r="H20" s="16">
        <f t="shared" si="1"/>
        <v>-13200</v>
      </c>
    </row>
    <row r="21" spans="1:8" ht="15">
      <c r="A21" s="28" t="s">
        <v>143</v>
      </c>
      <c r="B21" s="16">
        <v>7892.34</v>
      </c>
      <c r="C21" s="17">
        <v>43448</v>
      </c>
      <c r="D21" s="17">
        <v>43420</v>
      </c>
      <c r="E21" s="17"/>
      <c r="F21" s="17"/>
      <c r="G21" s="1">
        <f t="shared" si="0"/>
        <v>-28</v>
      </c>
      <c r="H21" s="16">
        <f t="shared" si="1"/>
        <v>-220985.52000000002</v>
      </c>
    </row>
    <row r="22" spans="1:8" ht="15">
      <c r="A22" s="28" t="s">
        <v>144</v>
      </c>
      <c r="B22" s="16">
        <v>196.72</v>
      </c>
      <c r="C22" s="17">
        <v>43467</v>
      </c>
      <c r="D22" s="17">
        <v>43438</v>
      </c>
      <c r="E22" s="17"/>
      <c r="F22" s="17"/>
      <c r="G22" s="1">
        <f t="shared" si="0"/>
        <v>-29</v>
      </c>
      <c r="H22" s="16">
        <f t="shared" si="1"/>
        <v>-5704.88</v>
      </c>
    </row>
    <row r="23" spans="1:8" ht="15">
      <c r="A23" s="28" t="s">
        <v>145</v>
      </c>
      <c r="B23" s="16">
        <v>983.73</v>
      </c>
      <c r="C23" s="17">
        <v>43467</v>
      </c>
      <c r="D23" s="17">
        <v>43438</v>
      </c>
      <c r="E23" s="17"/>
      <c r="F23" s="17"/>
      <c r="G23" s="1">
        <f t="shared" si="0"/>
        <v>-29</v>
      </c>
      <c r="H23" s="16">
        <f t="shared" si="1"/>
        <v>-28528.170000000002</v>
      </c>
    </row>
    <row r="24" spans="1:8" ht="15">
      <c r="A24" s="28" t="s">
        <v>146</v>
      </c>
      <c r="B24" s="16">
        <v>4800</v>
      </c>
      <c r="C24" s="17">
        <v>43467</v>
      </c>
      <c r="D24" s="17">
        <v>43438</v>
      </c>
      <c r="E24" s="17"/>
      <c r="F24" s="17"/>
      <c r="G24" s="1">
        <f t="shared" si="0"/>
        <v>-29</v>
      </c>
      <c r="H24" s="16">
        <f t="shared" si="1"/>
        <v>-139200</v>
      </c>
    </row>
    <row r="25" spans="1:8" ht="15">
      <c r="A25" s="28" t="s">
        <v>147</v>
      </c>
      <c r="B25" s="16">
        <v>618</v>
      </c>
      <c r="C25" s="17">
        <v>43467</v>
      </c>
      <c r="D25" s="17">
        <v>43438</v>
      </c>
      <c r="E25" s="17"/>
      <c r="F25" s="17"/>
      <c r="G25" s="1">
        <f t="shared" si="0"/>
        <v>-29</v>
      </c>
      <c r="H25" s="16">
        <f t="shared" si="1"/>
        <v>-17922</v>
      </c>
    </row>
    <row r="26" spans="1:8" ht="15">
      <c r="A26" s="28" t="s">
        <v>148</v>
      </c>
      <c r="B26" s="16">
        <v>123.71</v>
      </c>
      <c r="C26" s="17">
        <v>43467</v>
      </c>
      <c r="D26" s="17">
        <v>43438</v>
      </c>
      <c r="E26" s="17"/>
      <c r="F26" s="17"/>
      <c r="G26" s="1">
        <f t="shared" si="0"/>
        <v>-29</v>
      </c>
      <c r="H26" s="16">
        <f t="shared" si="1"/>
        <v>-3587.5899999999997</v>
      </c>
    </row>
    <row r="27" spans="1:8" ht="15">
      <c r="A27" s="28" t="s">
        <v>149</v>
      </c>
      <c r="B27" s="16">
        <v>17913.98</v>
      </c>
      <c r="C27" s="17">
        <v>43467</v>
      </c>
      <c r="D27" s="17">
        <v>43438</v>
      </c>
      <c r="E27" s="17"/>
      <c r="F27" s="17"/>
      <c r="G27" s="1">
        <f t="shared" si="0"/>
        <v>-29</v>
      </c>
      <c r="H27" s="16">
        <f t="shared" si="1"/>
        <v>-519505.42</v>
      </c>
    </row>
    <row r="28" spans="1:8" ht="15">
      <c r="A28" s="28" t="s">
        <v>150</v>
      </c>
      <c r="B28" s="16">
        <v>1100</v>
      </c>
      <c r="C28" s="17">
        <v>43474</v>
      </c>
      <c r="D28" s="17">
        <v>43444</v>
      </c>
      <c r="E28" s="17"/>
      <c r="F28" s="17"/>
      <c r="G28" s="1">
        <f t="shared" si="0"/>
        <v>-30</v>
      </c>
      <c r="H28" s="16">
        <f t="shared" si="1"/>
        <v>-33000</v>
      </c>
    </row>
    <row r="29" spans="1:8" ht="15">
      <c r="A29" s="28" t="s">
        <v>151</v>
      </c>
      <c r="B29" s="16">
        <v>1850</v>
      </c>
      <c r="C29" s="17">
        <v>43477</v>
      </c>
      <c r="D29" s="17">
        <v>43447</v>
      </c>
      <c r="E29" s="17"/>
      <c r="F29" s="17"/>
      <c r="G29" s="1">
        <f t="shared" si="0"/>
        <v>-30</v>
      </c>
      <c r="H29" s="16">
        <f t="shared" si="1"/>
        <v>-55500</v>
      </c>
    </row>
    <row r="30" spans="1:8" ht="15">
      <c r="A30" s="28" t="s">
        <v>152</v>
      </c>
      <c r="B30" s="16">
        <v>35.99</v>
      </c>
      <c r="C30" s="17">
        <v>43483</v>
      </c>
      <c r="D30" s="17">
        <v>43453</v>
      </c>
      <c r="E30" s="17"/>
      <c r="F30" s="17"/>
      <c r="G30" s="1">
        <f t="shared" si="0"/>
        <v>-30</v>
      </c>
      <c r="H30" s="16">
        <f t="shared" si="1"/>
        <v>-1079.7</v>
      </c>
    </row>
    <row r="31" spans="1:8" ht="15">
      <c r="A31" s="28" t="s">
        <v>153</v>
      </c>
      <c r="B31" s="16">
        <v>614.65</v>
      </c>
      <c r="C31" s="17">
        <v>43484</v>
      </c>
      <c r="D31" s="17">
        <v>43454</v>
      </c>
      <c r="E31" s="17"/>
      <c r="F31" s="17"/>
      <c r="G31" s="1">
        <f t="shared" si="0"/>
        <v>-30</v>
      </c>
      <c r="H31" s="16">
        <f t="shared" si="1"/>
        <v>-18439.5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2019-01-10T13:05:00Z</dcterms:modified>
  <cp:category/>
  <cp:version/>
  <cp:contentType/>
  <cp:contentStatus/>
</cp:coreProperties>
</file>