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<sst xmlns="http://schemas.openxmlformats.org/spreadsheetml/2006/main" count="210" uniqueCount="184">
  <si>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</si>
  <si>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</si>
  <si>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</si>
  <si>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</si>
  <si>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</si>
  <si>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</si>
  <si>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</si>
  <si>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</si>
  <si>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</si>
  <si>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</si>
  <si>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</si>
  <si>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</si>
  <si>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</si>
  <si>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</si>
  <si>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</si>
  <si>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</si>
  <si>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</si>
  <si>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</si>
  <si>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</si>
  <si>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</si>
  <si>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STATALE MADRE TERESA DI CALCUTTA</t>
  </si>
  <si>
    <t>20138 MILANO (MI) VIA MONDOLFO N. 7 C.F. 80124350150 C.M. MIIC8AN00D</t>
  </si>
  <si>
    <t>PA1363 del 28/12/2018</t>
  </si>
  <si>
    <t>PA1362 del 28/12/2018</t>
  </si>
  <si>
    <t>8 PA del 08/01/2019</t>
  </si>
  <si>
    <t>15 PA del 10/01/2019</t>
  </si>
  <si>
    <t>2019000779 del 14/01/2019</t>
  </si>
  <si>
    <t>MI0170000060 del 22/01/2019</t>
  </si>
  <si>
    <t>FVL78 del 25/01/2019</t>
  </si>
  <si>
    <t>PA18 del 29/01/2019</t>
  </si>
  <si>
    <t>3/VEFE del 08/01/2019</t>
  </si>
  <si>
    <t>6 del 02/01/2019</t>
  </si>
  <si>
    <t>279 del 30/01/2019</t>
  </si>
  <si>
    <t>280 del 30/01/2019</t>
  </si>
  <si>
    <t>2053/EL del 23/01/2019</t>
  </si>
  <si>
    <t>000001-2019-FE del 15/02/2019</t>
  </si>
  <si>
    <t>16PA del 15/02/2019</t>
  </si>
  <si>
    <t>000002-2019-FE del 15/02/2019</t>
  </si>
  <si>
    <t>93 del 17/01/2019</t>
  </si>
  <si>
    <t>197 del 20/02/2019</t>
  </si>
  <si>
    <t>FPA 2/19 del 05/03/2019</t>
  </si>
  <si>
    <t>8 del 04/03/2019</t>
  </si>
  <si>
    <t>2332/P del 14/03/2019</t>
  </si>
  <si>
    <t>PA295 del 26/03/2019</t>
  </si>
  <si>
    <t>2/SP/SE del 22/03/2019</t>
  </si>
  <si>
    <t>3/SP/SE del 22/03/2019</t>
  </si>
  <si>
    <t>190042/PA del 13/03/2019</t>
  </si>
  <si>
    <t>FPA 5/19 del 26/03/2019</t>
  </si>
  <si>
    <t>1865 / A del 28/03/2019</t>
  </si>
  <si>
    <t>2019-60/PU del 01/04/2019</t>
  </si>
  <si>
    <t>2019    98 del 30/03/2019</t>
  </si>
  <si>
    <t>V3-5943 del 25/03/2019</t>
  </si>
  <si>
    <t>127/2019 del 29/03/2019</t>
  </si>
  <si>
    <t>886 del 12/04/2019</t>
  </si>
  <si>
    <t>887 del 12/04/2019</t>
  </si>
  <si>
    <t>000071/PA del 17/04/2019</t>
  </si>
  <si>
    <t>142/E del 05/04/2019</t>
  </si>
  <si>
    <t>1103/EG del 16/04/2019</t>
  </si>
  <si>
    <t>1100/ME del 16/04/2019</t>
  </si>
  <si>
    <t>00103/terpa/2019 del 15/04/2019</t>
  </si>
  <si>
    <t>V3-5959 del 25/03/2019</t>
  </si>
  <si>
    <t>17PA del 01/03/2019</t>
  </si>
  <si>
    <t>345 del 01/04/2019</t>
  </si>
  <si>
    <t>175/E del 09/04/2019</t>
  </si>
  <si>
    <t>FATTPA 1_19 del 23/03/2019</t>
  </si>
  <si>
    <t>1/PA del 14/03/2019</t>
  </si>
  <si>
    <t>1910607 del 30/04/2019</t>
  </si>
  <si>
    <t>447 del 06/05/2019</t>
  </si>
  <si>
    <t>PA164 del 07/05/2019</t>
  </si>
  <si>
    <t>518 del 22/05/2019</t>
  </si>
  <si>
    <t>530 del 23/05/2019</t>
  </si>
  <si>
    <t>167M del 06/05/2019</t>
  </si>
  <si>
    <t>3456 del 20/05/2019</t>
  </si>
  <si>
    <t>42 del 21/05/2019</t>
  </si>
  <si>
    <t>30/PA del 16/05/2019</t>
  </si>
  <si>
    <t>0/1148 del 07/05/2019</t>
  </si>
  <si>
    <t>97/2019 del 16/05/2019</t>
  </si>
  <si>
    <t>99/2019 del 16/05/2019</t>
  </si>
  <si>
    <t>2019/02351 del 14/05/2019</t>
  </si>
  <si>
    <t>1/129 del 15/05/2019</t>
  </si>
  <si>
    <t>156/PAS19 del 10/05/2019</t>
  </si>
  <si>
    <t>33/PA del 27/05/2019</t>
  </si>
  <si>
    <t>59-FE del 10/05/2019</t>
  </si>
  <si>
    <t>64 PA del 24/05/2019</t>
  </si>
  <si>
    <t>252 del 20/05/2019</t>
  </si>
  <si>
    <t>77/PA del 16/05/2019</t>
  </si>
  <si>
    <t>2019/02664 del 28/05/2019</t>
  </si>
  <si>
    <t>75/PA del 16/05/2019</t>
  </si>
  <si>
    <t>918/P del 31/05/2019</t>
  </si>
  <si>
    <t>304/06 del 31/05/2019</t>
  </si>
  <si>
    <t>1/002 del 22/05/2019</t>
  </si>
  <si>
    <t>132/2019 del 10/06/2019</t>
  </si>
  <si>
    <t>169-FE del 31/05/2019</t>
  </si>
  <si>
    <t>1525 del 10/06/2019</t>
  </si>
  <si>
    <t>603 del 24/06/2019</t>
  </si>
  <si>
    <t>P98 del 17/06/2019</t>
  </si>
  <si>
    <t>4/PA del 18/06/2019</t>
  </si>
  <si>
    <t>5/PA del 18/06/2019</t>
  </si>
  <si>
    <t>PA/0000014 del 28/05/2019</t>
  </si>
  <si>
    <t>18/PA del 25/06/2019</t>
  </si>
  <si>
    <t>89 PA del 24/06/2019</t>
  </si>
  <si>
    <t>2019/03377 del 25/06/2019</t>
  </si>
  <si>
    <t>639 del 28/06/2019</t>
  </si>
  <si>
    <t>732 del 10/07/2019</t>
  </si>
  <si>
    <t>1886 del 10/07/2019</t>
  </si>
  <si>
    <t>1887 del 10/07/2019</t>
  </si>
  <si>
    <t>2019/03906 del 08/07/2019</t>
  </si>
  <si>
    <t>19PAS0008875 del 30/06/2019</t>
  </si>
  <si>
    <t>19PAS0008876 del 30/06/2019</t>
  </si>
  <si>
    <t>FPA 12/19 del 21/07/2019</t>
  </si>
  <si>
    <t>36 del 27/08/2019</t>
  </si>
  <si>
    <t>685 del 30/08/2019</t>
  </si>
  <si>
    <t>2019-242/PU del 29/08/2019</t>
  </si>
  <si>
    <t>2019-241/PU del 29/08/2019</t>
  </si>
  <si>
    <t>2019-240/PU del 29/08/2019</t>
  </si>
  <si>
    <t>47 del 23/09/2019</t>
  </si>
  <si>
    <t>196-19 del 11/09/2019</t>
  </si>
  <si>
    <t>2019-275/PU del 04/09/2019</t>
  </si>
  <si>
    <t>2019-276/PU del 04/09/2019</t>
  </si>
  <si>
    <t>2019-321/PU del 07/09/2019</t>
  </si>
  <si>
    <t>2019-322/PU del 07/09/2019</t>
  </si>
  <si>
    <t>2019-323/PU del 07/09/2019</t>
  </si>
  <si>
    <t>2019-324/PU del 07/09/2019</t>
  </si>
  <si>
    <t>2019-325/PU del 07/09/2019</t>
  </si>
  <si>
    <t>2019-326/PU del 07/09/2019</t>
  </si>
  <si>
    <t>2019-327/PU del 07/09/2019</t>
  </si>
  <si>
    <t>2019-329/PU del 07/09/2019</t>
  </si>
  <si>
    <t>2019-330/PU del 07/09/2019</t>
  </si>
  <si>
    <t>2019-331/PU del 07/09/2019</t>
  </si>
  <si>
    <t>2019-332/PU del 07/09/2019</t>
  </si>
  <si>
    <t>2019-333/PU del 07/09/2019</t>
  </si>
  <si>
    <t>2019-334/PU del 07/09/2019</t>
  </si>
  <si>
    <t>2019-335/PU del 07/09/2019</t>
  </si>
  <si>
    <t>2019-336/PU del 07/09/2019</t>
  </si>
  <si>
    <t>2019-337/PU del 07/09/2019</t>
  </si>
  <si>
    <t>2019-338/PU del 07/09/2019</t>
  </si>
  <si>
    <t>2019-339/PU del 07/09/2019</t>
  </si>
  <si>
    <t>2019-340/PU del 07/09/2019</t>
  </si>
  <si>
    <t>2019-341/PU del 07/09/2019</t>
  </si>
  <si>
    <t>2019-342/PU del 07/09/2019</t>
  </si>
  <si>
    <t>2019-343/PU del 07/09/2019</t>
  </si>
  <si>
    <t>2019-344/PU del 07/09/2019</t>
  </si>
  <si>
    <t>2019-345/PU del 07/09/2019</t>
  </si>
  <si>
    <t>2019-381/PU del 14/09/2019</t>
  </si>
  <si>
    <t>2019-397/PU del 19/09/2019</t>
  </si>
  <si>
    <t>2019-382/PU del 14/09/2019</t>
  </si>
  <si>
    <t>2019-328/PU del 07/09/2019</t>
  </si>
  <si>
    <t>49 del 25/09/2019</t>
  </si>
  <si>
    <t>2019-387/PU del 17/09/2019</t>
  </si>
  <si>
    <t>2589 del 08/10/2019</t>
  </si>
  <si>
    <t>2588 del 08/10/2019</t>
  </si>
  <si>
    <t>0/2336 del 01/10/2019</t>
  </si>
  <si>
    <t>183190000000699393 del 24/09/2019</t>
  </si>
  <si>
    <t>FPA 16/19 del 03/10/2019</t>
  </si>
  <si>
    <t>59 del 15/10/2019</t>
  </si>
  <si>
    <t>P113 del 16/10/2019</t>
  </si>
  <si>
    <t>2915 del 28/10/2019</t>
  </si>
  <si>
    <t>20194E29047 del 24/10/2019</t>
  </si>
  <si>
    <t>558/VEFE del 25/10/2019</t>
  </si>
  <si>
    <t>190158/PA del 29/10/2019</t>
  </si>
  <si>
    <t>20194E28570 del 18/10/2019</t>
  </si>
  <si>
    <t>529/E del 26/10/2019</t>
  </si>
  <si>
    <t>190159/PA del 29/10/2019</t>
  </si>
  <si>
    <t>63 del 22/10/2019</t>
  </si>
  <si>
    <t>104/E del 31/10/2019</t>
  </si>
  <si>
    <t>2/6 del 18/11/2019</t>
  </si>
  <si>
    <t>006/000034 del 14/11/2019</t>
  </si>
  <si>
    <t>190181/PA del 25/11/2019</t>
  </si>
  <si>
    <t>2019004968 del 25/11/2019</t>
  </si>
  <si>
    <t>2019004967 del 25/11/2019</t>
  </si>
  <si>
    <t>60 del 26/11/2019</t>
  </si>
  <si>
    <t>FPA 21/19 del 26/11/2019</t>
  </si>
  <si>
    <t>2019-554/PU del 26/11/2019</t>
  </si>
  <si>
    <t>8307 del 25/11/2019</t>
  </si>
  <si>
    <t>8310 del 25/11/2019</t>
  </si>
  <si>
    <t>868 del 28/10/2019</t>
  </si>
  <si>
    <t>940 del 22/11/2019</t>
  </si>
  <si>
    <t>FPA 23/19 del 04/12/2019</t>
  </si>
  <si>
    <t>19PAS0015432 del 30/11/2019</t>
  </si>
  <si>
    <t>2019/06827 del 03/12/2019</t>
  </si>
  <si>
    <t>FPA 25/19 del 10/12/2019</t>
  </si>
  <si>
    <t>FPA 24/19 del 10/12/2019</t>
  </si>
  <si>
    <t>19CI01530 del 10/12/2019</t>
  </si>
  <si>
    <t>537 del 17/12/2019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</si>
</sst>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[$-410]dddd\ d\ mmmm\ yyyy"/>
    <numFmt numFmtId="174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2019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164</v>
      </c>
      <c r="B10" s="37"/>
      <c r="C10" s="50">
        <f>SUM(C16:D19)</f>
        <v>247274.97</v>
      </c>
      <c r="D10" s="37"/>
      <c r="E10" s="38">
        <f>('Trimestre 1'!H1+'Trimestre 2'!H1+'Trimestre 3'!H1+'Trimestre 4'!H1)/C10</f>
        <v>-21.247721231146034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21</v>
      </c>
      <c r="C16" s="51">
        <f>'Trimestre 1'!B1</f>
        <v>52095.19</v>
      </c>
      <c r="D16" s="52"/>
      <c r="E16" s="51">
        <f>'Trimestre 1'!G1</f>
        <v>-6.1010482925582945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59</v>
      </c>
      <c r="C17" s="51">
        <f>'Trimestre 2'!B1</f>
        <v>117266.67</v>
      </c>
      <c r="D17" s="52"/>
      <c r="E17" s="51">
        <f>'Trimestre 2'!G1</f>
        <v>-26.467120623447393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47</v>
      </c>
      <c r="C18" s="51">
        <f>'Trimestre 3'!B1</f>
        <v>24427.350000000002</v>
      </c>
      <c r="D18" s="52"/>
      <c r="E18" s="51">
        <f>'Trimestre 3'!G1</f>
        <v>-27.28374219880585</v>
      </c>
      <c r="F18" s="53"/>
    </row>
    <row r="19" spans="1:6" ht="21.75" customHeight="1" thickBot="1">
      <c r="A19" s="24" t="s">
        <v>18</v>
      </c>
      <c r="B19" s="25">
        <f>'Trimestre 4'!C1</f>
        <v>37</v>
      </c>
      <c r="C19" s="47">
        <f>'Trimestre 4'!B1</f>
        <v>53485.76</v>
      </c>
      <c r="D19" s="49"/>
      <c r="E19" s="47">
        <f>'Trimestre 4'!G1</f>
        <v>-21.80045193337441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52095.19</v>
      </c>
      <c r="C1">
        <f>COUNTA(A4:A203)</f>
        <v>21</v>
      </c>
      <c r="G1" s="20">
        <f>IF(B1&lt;&gt;0,H1/B1,0)</f>
        <v>-6.1010482925582945</v>
      </c>
      <c r="H1" s="19">
        <f>SUM(H4:H195)</f>
        <v>-317835.26999999996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219.37</v>
      </c>
      <c r="C4" s="17">
        <v>43503</v>
      </c>
      <c r="D4" s="17">
        <v>43500</v>
      </c>
      <c r="E4" s="17"/>
      <c r="F4" s="17"/>
      <c r="G4" s="1">
        <f>D4-C4-(F4-E4)</f>
        <v>-3</v>
      </c>
      <c r="H4" s="16">
        <f>B4*G4</f>
        <v>-658.11</v>
      </c>
    </row>
    <row r="5" spans="1:8" ht="15">
      <c r="A5" s="28" t="s">
        <v>23</v>
      </c>
      <c r="B5" s="16">
        <v>244.8</v>
      </c>
      <c r="C5" s="17">
        <v>43503</v>
      </c>
      <c r="D5" s="17">
        <v>43500</v>
      </c>
      <c r="E5" s="17"/>
      <c r="F5" s="17"/>
      <c r="G5" s="1">
        <f aca="true" t="shared" si="0" ref="G5:G68">D5-C5-(F5-E5)</f>
        <v>-3</v>
      </c>
      <c r="H5" s="16">
        <f aca="true" t="shared" si="1" ref="H5:H68">B5*G5</f>
        <v>-734.4000000000001</v>
      </c>
    </row>
    <row r="6" spans="1:8" ht="15">
      <c r="A6" s="28" t="s">
        <v>24</v>
      </c>
      <c r="B6" s="16">
        <v>380</v>
      </c>
      <c r="C6" s="17">
        <v>43530</v>
      </c>
      <c r="D6" s="17">
        <v>43500</v>
      </c>
      <c r="E6" s="17"/>
      <c r="F6" s="17"/>
      <c r="G6" s="1">
        <f t="shared" si="0"/>
        <v>-30</v>
      </c>
      <c r="H6" s="16">
        <f t="shared" si="1"/>
        <v>-11400</v>
      </c>
    </row>
    <row r="7" spans="1:8" ht="15">
      <c r="A7" s="28" t="s">
        <v>25</v>
      </c>
      <c r="B7" s="16">
        <v>560</v>
      </c>
      <c r="C7" s="17">
        <v>43530</v>
      </c>
      <c r="D7" s="17">
        <v>43500</v>
      </c>
      <c r="E7" s="17"/>
      <c r="F7" s="17"/>
      <c r="G7" s="1">
        <f t="shared" si="0"/>
        <v>-30</v>
      </c>
      <c r="H7" s="16">
        <f t="shared" si="1"/>
        <v>-16800</v>
      </c>
    </row>
    <row r="8" spans="1:8" ht="15">
      <c r="A8" s="28" t="s">
        <v>26</v>
      </c>
      <c r="B8" s="16">
        <v>6</v>
      </c>
      <c r="C8" s="17">
        <v>43530</v>
      </c>
      <c r="D8" s="17">
        <v>43500</v>
      </c>
      <c r="E8" s="17"/>
      <c r="F8" s="17"/>
      <c r="G8" s="1">
        <f t="shared" si="0"/>
        <v>-30</v>
      </c>
      <c r="H8" s="16">
        <f t="shared" si="1"/>
        <v>-180</v>
      </c>
    </row>
    <row r="9" spans="1:8" ht="15">
      <c r="A9" s="28" t="s">
        <v>27</v>
      </c>
      <c r="B9" s="16">
        <v>472.13</v>
      </c>
      <c r="C9" s="17">
        <v>43530</v>
      </c>
      <c r="D9" s="17">
        <v>43500</v>
      </c>
      <c r="E9" s="17"/>
      <c r="F9" s="17"/>
      <c r="G9" s="1">
        <f t="shared" si="0"/>
        <v>-30</v>
      </c>
      <c r="H9" s="16">
        <f t="shared" si="1"/>
        <v>-14163.9</v>
      </c>
    </row>
    <row r="10" spans="1:8" ht="15">
      <c r="A10" s="28" t="s">
        <v>28</v>
      </c>
      <c r="B10" s="16">
        <v>60</v>
      </c>
      <c r="C10" s="17">
        <v>43530</v>
      </c>
      <c r="D10" s="17">
        <v>43500</v>
      </c>
      <c r="E10" s="17"/>
      <c r="F10" s="17"/>
      <c r="G10" s="1">
        <f t="shared" si="0"/>
        <v>-30</v>
      </c>
      <c r="H10" s="16">
        <f t="shared" si="1"/>
        <v>-1800</v>
      </c>
    </row>
    <row r="11" spans="1:8" ht="15">
      <c r="A11" s="28" t="s">
        <v>29</v>
      </c>
      <c r="B11" s="16">
        <v>8.51</v>
      </c>
      <c r="C11" s="17">
        <v>43530</v>
      </c>
      <c r="D11" s="17">
        <v>43500</v>
      </c>
      <c r="E11" s="17"/>
      <c r="F11" s="17"/>
      <c r="G11" s="1">
        <f t="shared" si="0"/>
        <v>-30</v>
      </c>
      <c r="H11" s="16">
        <f t="shared" si="1"/>
        <v>-255.29999999999998</v>
      </c>
    </row>
    <row r="12" spans="1:8" ht="15">
      <c r="A12" s="28" t="s">
        <v>30</v>
      </c>
      <c r="B12" s="16">
        <v>100</v>
      </c>
      <c r="C12" s="17">
        <v>43530</v>
      </c>
      <c r="D12" s="17">
        <v>43500</v>
      </c>
      <c r="E12" s="17"/>
      <c r="F12" s="17"/>
      <c r="G12" s="1">
        <f t="shared" si="0"/>
        <v>-30</v>
      </c>
      <c r="H12" s="16">
        <f t="shared" si="1"/>
        <v>-3000</v>
      </c>
    </row>
    <row r="13" spans="1:8" ht="15">
      <c r="A13" s="28" t="s">
        <v>31</v>
      </c>
      <c r="B13" s="16">
        <v>16614.51</v>
      </c>
      <c r="C13" s="17">
        <v>43503</v>
      </c>
      <c r="D13" s="17">
        <v>43500</v>
      </c>
      <c r="E13" s="17"/>
      <c r="F13" s="17"/>
      <c r="G13" s="1">
        <f t="shared" si="0"/>
        <v>-3</v>
      </c>
      <c r="H13" s="16">
        <f t="shared" si="1"/>
        <v>-49843.53</v>
      </c>
    </row>
    <row r="14" spans="1:8" ht="15">
      <c r="A14" s="28" t="s">
        <v>32</v>
      </c>
      <c r="B14" s="16">
        <v>210</v>
      </c>
      <c r="C14" s="17">
        <v>43530</v>
      </c>
      <c r="D14" s="17">
        <v>43500</v>
      </c>
      <c r="E14" s="17"/>
      <c r="F14" s="17"/>
      <c r="G14" s="1">
        <f t="shared" si="0"/>
        <v>-30</v>
      </c>
      <c r="H14" s="16">
        <f t="shared" si="1"/>
        <v>-6300</v>
      </c>
    </row>
    <row r="15" spans="1:8" ht="15">
      <c r="A15" s="28" t="s">
        <v>33</v>
      </c>
      <c r="B15" s="16">
        <v>30</v>
      </c>
      <c r="C15" s="17">
        <v>43530</v>
      </c>
      <c r="D15" s="17">
        <v>43500</v>
      </c>
      <c r="E15" s="17"/>
      <c r="F15" s="17"/>
      <c r="G15" s="1">
        <f t="shared" si="0"/>
        <v>-30</v>
      </c>
      <c r="H15" s="16">
        <f t="shared" si="1"/>
        <v>-900</v>
      </c>
    </row>
    <row r="16" spans="1:8" ht="15">
      <c r="A16" s="28" t="s">
        <v>34</v>
      </c>
      <c r="B16" s="16">
        <v>850</v>
      </c>
      <c r="C16" s="17">
        <v>43540</v>
      </c>
      <c r="D16" s="17">
        <v>43510</v>
      </c>
      <c r="E16" s="17"/>
      <c r="F16" s="17"/>
      <c r="G16" s="1">
        <f t="shared" si="0"/>
        <v>-30</v>
      </c>
      <c r="H16" s="16">
        <f t="shared" si="1"/>
        <v>-25500</v>
      </c>
    </row>
    <row r="17" spans="1:8" ht="15">
      <c r="A17" s="28" t="s">
        <v>35</v>
      </c>
      <c r="B17" s="16">
        <v>850</v>
      </c>
      <c r="C17" s="17">
        <v>43553</v>
      </c>
      <c r="D17" s="17">
        <v>43525</v>
      </c>
      <c r="E17" s="17"/>
      <c r="F17" s="17"/>
      <c r="G17" s="1">
        <f t="shared" si="0"/>
        <v>-28</v>
      </c>
      <c r="H17" s="16">
        <f t="shared" si="1"/>
        <v>-23800</v>
      </c>
    </row>
    <row r="18" spans="1:8" ht="15">
      <c r="A18" s="28" t="s">
        <v>36</v>
      </c>
      <c r="B18" s="16">
        <v>546.75</v>
      </c>
      <c r="C18" s="17">
        <v>43553</v>
      </c>
      <c r="D18" s="17">
        <v>43525</v>
      </c>
      <c r="E18" s="17"/>
      <c r="F18" s="17"/>
      <c r="G18" s="1">
        <f t="shared" si="0"/>
        <v>-28</v>
      </c>
      <c r="H18" s="16">
        <f t="shared" si="1"/>
        <v>-15309</v>
      </c>
    </row>
    <row r="19" spans="1:8" ht="15">
      <c r="A19" s="28" t="s">
        <v>37</v>
      </c>
      <c r="B19" s="16">
        <v>610</v>
      </c>
      <c r="C19" s="17">
        <v>43554</v>
      </c>
      <c r="D19" s="17">
        <v>43525</v>
      </c>
      <c r="E19" s="17"/>
      <c r="F19" s="17"/>
      <c r="G19" s="1">
        <f t="shared" si="0"/>
        <v>-29</v>
      </c>
      <c r="H19" s="16">
        <f t="shared" si="1"/>
        <v>-17690</v>
      </c>
    </row>
    <row r="20" spans="1:8" ht="15">
      <c r="A20" s="28" t="s">
        <v>38</v>
      </c>
      <c r="B20" s="16">
        <v>10843.51</v>
      </c>
      <c r="C20" s="17">
        <v>43530</v>
      </c>
      <c r="D20" s="17">
        <v>43542</v>
      </c>
      <c r="E20" s="17"/>
      <c r="F20" s="17"/>
      <c r="G20" s="1">
        <f t="shared" si="0"/>
        <v>12</v>
      </c>
      <c r="H20" s="16">
        <f t="shared" si="1"/>
        <v>130122.12</v>
      </c>
    </row>
    <row r="21" spans="1:8" ht="15">
      <c r="A21" s="28" t="s">
        <v>39</v>
      </c>
      <c r="B21" s="16">
        <v>16662.27</v>
      </c>
      <c r="C21" s="17">
        <v>43553</v>
      </c>
      <c r="D21" s="17">
        <v>43542</v>
      </c>
      <c r="E21" s="17"/>
      <c r="F21" s="17"/>
      <c r="G21" s="1">
        <f t="shared" si="0"/>
        <v>-11</v>
      </c>
      <c r="H21" s="16">
        <f t="shared" si="1"/>
        <v>-183284.97</v>
      </c>
    </row>
    <row r="22" spans="1:8" ht="15">
      <c r="A22" s="28" t="s">
        <v>40</v>
      </c>
      <c r="B22" s="16">
        <v>2288</v>
      </c>
      <c r="C22" s="17">
        <v>43569</v>
      </c>
      <c r="D22" s="17">
        <v>43542</v>
      </c>
      <c r="E22" s="17"/>
      <c r="F22" s="17"/>
      <c r="G22" s="1">
        <f t="shared" si="0"/>
        <v>-27</v>
      </c>
      <c r="H22" s="16">
        <f t="shared" si="1"/>
        <v>-61776</v>
      </c>
    </row>
    <row r="23" spans="1:8" ht="15">
      <c r="A23" s="28" t="s">
        <v>41</v>
      </c>
      <c r="B23" s="16">
        <v>480</v>
      </c>
      <c r="C23" s="17">
        <v>43569</v>
      </c>
      <c r="D23" s="17">
        <v>43542</v>
      </c>
      <c r="E23" s="17"/>
      <c r="F23" s="17"/>
      <c r="G23" s="1">
        <f t="shared" si="0"/>
        <v>-27</v>
      </c>
      <c r="H23" s="16">
        <f t="shared" si="1"/>
        <v>-12960</v>
      </c>
    </row>
    <row r="24" spans="1:8" ht="15">
      <c r="A24" s="28" t="s">
        <v>42</v>
      </c>
      <c r="B24" s="16">
        <v>59.34</v>
      </c>
      <c r="C24" s="17">
        <v>43569</v>
      </c>
      <c r="D24" s="17">
        <v>43542</v>
      </c>
      <c r="E24" s="17"/>
      <c r="F24" s="17"/>
      <c r="G24" s="1">
        <f t="shared" si="0"/>
        <v>-27</v>
      </c>
      <c r="H24" s="16">
        <f t="shared" si="1"/>
        <v>-1602.18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117266.67</v>
      </c>
      <c r="C1">
        <f>COUNTA(A4:A203)</f>
        <v>59</v>
      </c>
      <c r="G1" s="20">
        <f>IF(B1&lt;&gt;0,H1/B1,0)</f>
        <v>-26.467120623447393</v>
      </c>
      <c r="H1" s="19">
        <f>SUM(H4:H195)</f>
        <v>-3103711.0999999996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43</v>
      </c>
      <c r="B4" s="16">
        <v>100</v>
      </c>
      <c r="C4" s="17">
        <v>43586</v>
      </c>
      <c r="D4" s="17">
        <v>43556</v>
      </c>
      <c r="E4" s="17"/>
      <c r="F4" s="17"/>
      <c r="G4" s="1">
        <f>D4-C4-(F4-E4)</f>
        <v>-30</v>
      </c>
      <c r="H4" s="16">
        <f>B4*G4</f>
        <v>-3000</v>
      </c>
    </row>
    <row r="5" spans="1:8" ht="15">
      <c r="A5" s="28" t="s">
        <v>44</v>
      </c>
      <c r="B5" s="16">
        <v>130</v>
      </c>
      <c r="C5" s="17">
        <v>43586</v>
      </c>
      <c r="D5" s="17">
        <v>43556</v>
      </c>
      <c r="E5" s="17"/>
      <c r="F5" s="17"/>
      <c r="G5" s="1">
        <f aca="true" t="shared" si="0" ref="G5:G68">D5-C5-(F5-E5)</f>
        <v>-30</v>
      </c>
      <c r="H5" s="16">
        <f aca="true" t="shared" si="1" ref="H5:H68">B5*G5</f>
        <v>-3900</v>
      </c>
    </row>
    <row r="6" spans="1:8" ht="15">
      <c r="A6" s="28" t="s">
        <v>45</v>
      </c>
      <c r="B6" s="16">
        <v>1311</v>
      </c>
      <c r="C6" s="17">
        <v>43586</v>
      </c>
      <c r="D6" s="17">
        <v>43556</v>
      </c>
      <c r="E6" s="17"/>
      <c r="F6" s="17"/>
      <c r="G6" s="1">
        <f t="shared" si="0"/>
        <v>-30</v>
      </c>
      <c r="H6" s="16">
        <f t="shared" si="1"/>
        <v>-39330</v>
      </c>
    </row>
    <row r="7" spans="1:8" ht="15">
      <c r="A7" s="28" t="s">
        <v>46</v>
      </c>
      <c r="B7" s="16">
        <v>219.67</v>
      </c>
      <c r="C7" s="17">
        <v>43586</v>
      </c>
      <c r="D7" s="17">
        <v>43556</v>
      </c>
      <c r="E7" s="17"/>
      <c r="F7" s="17"/>
      <c r="G7" s="1">
        <f t="shared" si="0"/>
        <v>-30</v>
      </c>
      <c r="H7" s="16">
        <f t="shared" si="1"/>
        <v>-6590.099999999999</v>
      </c>
    </row>
    <row r="8" spans="1:8" ht="15">
      <c r="A8" s="28" t="s">
        <v>47</v>
      </c>
      <c r="B8" s="16">
        <v>1889.5</v>
      </c>
      <c r="C8" s="17">
        <v>43586</v>
      </c>
      <c r="D8" s="17">
        <v>43556</v>
      </c>
      <c r="E8" s="17"/>
      <c r="F8" s="17"/>
      <c r="G8" s="1">
        <f t="shared" si="0"/>
        <v>-30</v>
      </c>
      <c r="H8" s="16">
        <f t="shared" si="1"/>
        <v>-56685</v>
      </c>
    </row>
    <row r="9" spans="1:8" ht="15">
      <c r="A9" s="28" t="s">
        <v>48</v>
      </c>
      <c r="B9" s="16">
        <v>2385</v>
      </c>
      <c r="C9" s="17">
        <v>43586</v>
      </c>
      <c r="D9" s="17">
        <v>43556</v>
      </c>
      <c r="E9" s="17"/>
      <c r="F9" s="17"/>
      <c r="G9" s="1">
        <f t="shared" si="0"/>
        <v>-30</v>
      </c>
      <c r="H9" s="16">
        <f t="shared" si="1"/>
        <v>-71550</v>
      </c>
    </row>
    <row r="10" spans="1:8" ht="15">
      <c r="A10" s="28" t="s">
        <v>49</v>
      </c>
      <c r="B10" s="16">
        <v>437.21</v>
      </c>
      <c r="C10" s="17">
        <v>43609</v>
      </c>
      <c r="D10" s="17">
        <v>43579</v>
      </c>
      <c r="E10" s="17"/>
      <c r="F10" s="17"/>
      <c r="G10" s="1">
        <f t="shared" si="0"/>
        <v>-30</v>
      </c>
      <c r="H10" s="16">
        <f t="shared" si="1"/>
        <v>-13116.3</v>
      </c>
    </row>
    <row r="11" spans="1:8" ht="15">
      <c r="A11" s="28" t="s">
        <v>50</v>
      </c>
      <c r="B11" s="16">
        <v>732.14</v>
      </c>
      <c r="C11" s="17">
        <v>43609</v>
      </c>
      <c r="D11" s="17">
        <v>43579</v>
      </c>
      <c r="E11" s="17"/>
      <c r="F11" s="17"/>
      <c r="G11" s="1">
        <f t="shared" si="0"/>
        <v>-30</v>
      </c>
      <c r="H11" s="16">
        <f t="shared" si="1"/>
        <v>-21964.2</v>
      </c>
    </row>
    <row r="12" spans="1:8" ht="15">
      <c r="A12" s="28" t="s">
        <v>51</v>
      </c>
      <c r="B12" s="16">
        <v>540</v>
      </c>
      <c r="C12" s="17">
        <v>43609</v>
      </c>
      <c r="D12" s="17">
        <v>43579</v>
      </c>
      <c r="E12" s="17"/>
      <c r="F12" s="17"/>
      <c r="G12" s="1">
        <f t="shared" si="0"/>
        <v>-30</v>
      </c>
      <c r="H12" s="16">
        <f t="shared" si="1"/>
        <v>-16200</v>
      </c>
    </row>
    <row r="13" spans="1:8" ht="15">
      <c r="A13" s="28" t="s">
        <v>52</v>
      </c>
      <c r="B13" s="16">
        <v>2000</v>
      </c>
      <c r="C13" s="17">
        <v>43609</v>
      </c>
      <c r="D13" s="17">
        <v>43579</v>
      </c>
      <c r="E13" s="17"/>
      <c r="F13" s="17"/>
      <c r="G13" s="1">
        <f t="shared" si="0"/>
        <v>-30</v>
      </c>
      <c r="H13" s="16">
        <f t="shared" si="1"/>
        <v>-60000</v>
      </c>
    </row>
    <row r="14" spans="1:8" ht="15">
      <c r="A14" s="28" t="s">
        <v>53</v>
      </c>
      <c r="B14" s="16">
        <v>210</v>
      </c>
      <c r="C14" s="17">
        <v>43609</v>
      </c>
      <c r="D14" s="17">
        <v>43579</v>
      </c>
      <c r="E14" s="17"/>
      <c r="F14" s="17"/>
      <c r="G14" s="1">
        <f t="shared" si="0"/>
        <v>-30</v>
      </c>
      <c r="H14" s="16">
        <f t="shared" si="1"/>
        <v>-6300</v>
      </c>
    </row>
    <row r="15" spans="1:8" ht="15">
      <c r="A15" s="28" t="s">
        <v>54</v>
      </c>
      <c r="B15" s="16">
        <v>23.4</v>
      </c>
      <c r="C15" s="17">
        <v>43609</v>
      </c>
      <c r="D15" s="17">
        <v>43579</v>
      </c>
      <c r="E15" s="17"/>
      <c r="F15" s="17"/>
      <c r="G15" s="1">
        <f t="shared" si="0"/>
        <v>-30</v>
      </c>
      <c r="H15" s="16">
        <f t="shared" si="1"/>
        <v>-702</v>
      </c>
    </row>
    <row r="16" spans="1:8" ht="15">
      <c r="A16" s="28" t="s">
        <v>54</v>
      </c>
      <c r="B16" s="16">
        <v>6.6</v>
      </c>
      <c r="C16" s="17">
        <v>43609</v>
      </c>
      <c r="D16" s="17">
        <v>43579</v>
      </c>
      <c r="E16" s="17"/>
      <c r="F16" s="17"/>
      <c r="G16" s="1">
        <f t="shared" si="0"/>
        <v>-30</v>
      </c>
      <c r="H16" s="16">
        <f t="shared" si="1"/>
        <v>-198</v>
      </c>
    </row>
    <row r="17" spans="1:8" ht="15">
      <c r="A17" s="28" t="s">
        <v>55</v>
      </c>
      <c r="B17" s="16">
        <v>2929.83</v>
      </c>
      <c r="C17" s="17">
        <v>43609</v>
      </c>
      <c r="D17" s="17">
        <v>43579</v>
      </c>
      <c r="E17" s="17"/>
      <c r="F17" s="17"/>
      <c r="G17" s="1">
        <f t="shared" si="0"/>
        <v>-30</v>
      </c>
      <c r="H17" s="16">
        <f t="shared" si="1"/>
        <v>-87894.9</v>
      </c>
    </row>
    <row r="18" spans="1:8" ht="15">
      <c r="A18" s="28" t="s">
        <v>56</v>
      </c>
      <c r="B18" s="16">
        <v>195</v>
      </c>
      <c r="C18" s="17">
        <v>43609</v>
      </c>
      <c r="D18" s="17">
        <v>43579</v>
      </c>
      <c r="E18" s="17"/>
      <c r="F18" s="17"/>
      <c r="G18" s="1">
        <f t="shared" si="0"/>
        <v>-30</v>
      </c>
      <c r="H18" s="16">
        <f t="shared" si="1"/>
        <v>-5850</v>
      </c>
    </row>
    <row r="19" spans="1:8" ht="15">
      <c r="A19" s="28" t="s">
        <v>57</v>
      </c>
      <c r="B19" s="16">
        <v>43</v>
      </c>
      <c r="C19" s="17">
        <v>43609</v>
      </c>
      <c r="D19" s="17">
        <v>43579</v>
      </c>
      <c r="E19" s="17"/>
      <c r="F19" s="17"/>
      <c r="G19" s="1">
        <f t="shared" si="0"/>
        <v>-30</v>
      </c>
      <c r="H19" s="16">
        <f t="shared" si="1"/>
        <v>-1290</v>
      </c>
    </row>
    <row r="20" spans="1:8" ht="15">
      <c r="A20" s="28" t="s">
        <v>58</v>
      </c>
      <c r="B20" s="16">
        <v>292.5</v>
      </c>
      <c r="C20" s="17">
        <v>43609</v>
      </c>
      <c r="D20" s="17">
        <v>43579</v>
      </c>
      <c r="E20" s="17"/>
      <c r="F20" s="17"/>
      <c r="G20" s="1">
        <f t="shared" si="0"/>
        <v>-30</v>
      </c>
      <c r="H20" s="16">
        <f t="shared" si="1"/>
        <v>-8775</v>
      </c>
    </row>
    <row r="21" spans="1:8" ht="15">
      <c r="A21" s="28" t="s">
        <v>59</v>
      </c>
      <c r="B21" s="16">
        <v>444</v>
      </c>
      <c r="C21" s="17">
        <v>43609</v>
      </c>
      <c r="D21" s="17">
        <v>43579</v>
      </c>
      <c r="E21" s="17"/>
      <c r="F21" s="17"/>
      <c r="G21" s="1">
        <f t="shared" si="0"/>
        <v>-30</v>
      </c>
      <c r="H21" s="16">
        <f t="shared" si="1"/>
        <v>-13320</v>
      </c>
    </row>
    <row r="22" spans="1:8" ht="15">
      <c r="A22" s="28" t="s">
        <v>60</v>
      </c>
      <c r="B22" s="16">
        <v>515</v>
      </c>
      <c r="C22" s="17">
        <v>43609</v>
      </c>
      <c r="D22" s="17">
        <v>43579</v>
      </c>
      <c r="E22" s="17"/>
      <c r="F22" s="17"/>
      <c r="G22" s="1">
        <f t="shared" si="0"/>
        <v>-30</v>
      </c>
      <c r="H22" s="16">
        <f t="shared" si="1"/>
        <v>-15450</v>
      </c>
    </row>
    <row r="23" spans="1:8" ht="15">
      <c r="A23" s="28" t="s">
        <v>61</v>
      </c>
      <c r="B23" s="16">
        <v>1127</v>
      </c>
      <c r="C23" s="17">
        <v>43569</v>
      </c>
      <c r="D23" s="17">
        <v>43579</v>
      </c>
      <c r="E23" s="17"/>
      <c r="F23" s="17"/>
      <c r="G23" s="1">
        <f t="shared" si="0"/>
        <v>10</v>
      </c>
      <c r="H23" s="16">
        <f t="shared" si="1"/>
        <v>11270</v>
      </c>
    </row>
    <row r="24" spans="1:8" ht="15">
      <c r="A24" s="28" t="s">
        <v>62</v>
      </c>
      <c r="B24" s="16">
        <v>17094.1</v>
      </c>
      <c r="C24" s="17">
        <v>43609</v>
      </c>
      <c r="D24" s="17">
        <v>43579</v>
      </c>
      <c r="E24" s="17"/>
      <c r="F24" s="17"/>
      <c r="G24" s="1">
        <f t="shared" si="0"/>
        <v>-30</v>
      </c>
      <c r="H24" s="16">
        <f t="shared" si="1"/>
        <v>-512822.99999999994</v>
      </c>
    </row>
    <row r="25" spans="1:8" ht="15">
      <c r="A25" s="28" t="s">
        <v>63</v>
      </c>
      <c r="B25" s="16">
        <v>569.5</v>
      </c>
      <c r="C25" s="17">
        <v>43617</v>
      </c>
      <c r="D25" s="17">
        <v>43587</v>
      </c>
      <c r="E25" s="17"/>
      <c r="F25" s="17"/>
      <c r="G25" s="1">
        <f t="shared" si="0"/>
        <v>-30</v>
      </c>
      <c r="H25" s="16">
        <f t="shared" si="1"/>
        <v>-17085</v>
      </c>
    </row>
    <row r="26" spans="1:8" ht="15">
      <c r="A26" s="28" t="s">
        <v>64</v>
      </c>
      <c r="B26" s="16">
        <v>880</v>
      </c>
      <c r="C26" s="17">
        <v>43586</v>
      </c>
      <c r="D26" s="17">
        <v>43587</v>
      </c>
      <c r="E26" s="17"/>
      <c r="F26" s="17"/>
      <c r="G26" s="1">
        <f t="shared" si="0"/>
        <v>1</v>
      </c>
      <c r="H26" s="16">
        <f t="shared" si="1"/>
        <v>880</v>
      </c>
    </row>
    <row r="27" spans="1:8" ht="15">
      <c r="A27" s="28" t="s">
        <v>65</v>
      </c>
      <c r="B27" s="16">
        <v>225</v>
      </c>
      <c r="C27" s="17">
        <v>43586</v>
      </c>
      <c r="D27" s="17">
        <v>43587</v>
      </c>
      <c r="E27" s="17"/>
      <c r="F27" s="17"/>
      <c r="G27" s="1">
        <f t="shared" si="0"/>
        <v>1</v>
      </c>
      <c r="H27" s="16">
        <f t="shared" si="1"/>
        <v>225</v>
      </c>
    </row>
    <row r="28" spans="1:8" ht="15">
      <c r="A28" s="28" t="s">
        <v>66</v>
      </c>
      <c r="B28" s="16">
        <v>1512</v>
      </c>
      <c r="C28" s="17">
        <v>43622</v>
      </c>
      <c r="D28" s="17">
        <v>43592</v>
      </c>
      <c r="E28" s="17"/>
      <c r="F28" s="17"/>
      <c r="G28" s="1">
        <f t="shared" si="0"/>
        <v>-30</v>
      </c>
      <c r="H28" s="16">
        <f t="shared" si="1"/>
        <v>-45360</v>
      </c>
    </row>
    <row r="29" spans="1:8" ht="15">
      <c r="A29" s="28" t="s">
        <v>67</v>
      </c>
      <c r="B29" s="16">
        <v>20073.13</v>
      </c>
      <c r="C29" s="17">
        <v>43622</v>
      </c>
      <c r="D29" s="17">
        <v>43592</v>
      </c>
      <c r="E29" s="17"/>
      <c r="F29" s="17"/>
      <c r="G29" s="1">
        <f t="shared" si="0"/>
        <v>-30</v>
      </c>
      <c r="H29" s="16">
        <f t="shared" si="1"/>
        <v>-602193.9</v>
      </c>
    </row>
    <row r="30" spans="1:8" ht="15">
      <c r="A30" s="28" t="s">
        <v>68</v>
      </c>
      <c r="B30" s="16">
        <v>234</v>
      </c>
      <c r="C30" s="17">
        <v>43624</v>
      </c>
      <c r="D30" s="17">
        <v>43594</v>
      </c>
      <c r="E30" s="17"/>
      <c r="F30" s="17"/>
      <c r="G30" s="1">
        <f t="shared" si="0"/>
        <v>-30</v>
      </c>
      <c r="H30" s="16">
        <f t="shared" si="1"/>
        <v>-7020</v>
      </c>
    </row>
    <row r="31" spans="1:8" ht="15">
      <c r="A31" s="28" t="s">
        <v>69</v>
      </c>
      <c r="B31" s="16">
        <v>13930</v>
      </c>
      <c r="C31" s="17">
        <v>43643</v>
      </c>
      <c r="D31" s="17">
        <v>43620</v>
      </c>
      <c r="E31" s="17"/>
      <c r="F31" s="17"/>
      <c r="G31" s="1">
        <f t="shared" si="0"/>
        <v>-23</v>
      </c>
      <c r="H31" s="16">
        <f t="shared" si="1"/>
        <v>-320390</v>
      </c>
    </row>
    <row r="32" spans="1:8" ht="15">
      <c r="A32" s="28" t="s">
        <v>70</v>
      </c>
      <c r="B32" s="16">
        <v>400</v>
      </c>
      <c r="C32" s="17">
        <v>43643</v>
      </c>
      <c r="D32" s="17">
        <v>43620</v>
      </c>
      <c r="E32" s="17"/>
      <c r="F32" s="17"/>
      <c r="G32" s="1">
        <f t="shared" si="0"/>
        <v>-23</v>
      </c>
      <c r="H32" s="16">
        <f t="shared" si="1"/>
        <v>-9200</v>
      </c>
    </row>
    <row r="33" spans="1:8" ht="15">
      <c r="A33" s="28" t="s">
        <v>71</v>
      </c>
      <c r="B33" s="16">
        <v>550</v>
      </c>
      <c r="C33" s="17">
        <v>43621</v>
      </c>
      <c r="D33" s="17">
        <v>43620</v>
      </c>
      <c r="E33" s="17"/>
      <c r="F33" s="17"/>
      <c r="G33" s="1">
        <f t="shared" si="0"/>
        <v>-1</v>
      </c>
      <c r="H33" s="16">
        <f t="shared" si="1"/>
        <v>-550</v>
      </c>
    </row>
    <row r="34" spans="1:8" ht="15">
      <c r="A34" s="28" t="s">
        <v>72</v>
      </c>
      <c r="B34" s="16">
        <v>1857</v>
      </c>
      <c r="C34" s="17">
        <v>43637</v>
      </c>
      <c r="D34" s="17">
        <v>43620</v>
      </c>
      <c r="E34" s="17"/>
      <c r="F34" s="17"/>
      <c r="G34" s="1">
        <f t="shared" si="0"/>
        <v>-17</v>
      </c>
      <c r="H34" s="16">
        <f t="shared" si="1"/>
        <v>-31569</v>
      </c>
    </row>
    <row r="35" spans="1:8" ht="15">
      <c r="A35" s="28" t="s">
        <v>73</v>
      </c>
      <c r="B35" s="16">
        <v>352</v>
      </c>
      <c r="C35" s="17">
        <v>43643</v>
      </c>
      <c r="D35" s="17">
        <v>43620</v>
      </c>
      <c r="E35" s="17"/>
      <c r="F35" s="17"/>
      <c r="G35" s="1">
        <f t="shared" si="0"/>
        <v>-23</v>
      </c>
      <c r="H35" s="16">
        <f t="shared" si="1"/>
        <v>-8096</v>
      </c>
    </row>
    <row r="36" spans="1:8" ht="15">
      <c r="A36" s="28" t="s">
        <v>74</v>
      </c>
      <c r="B36" s="16">
        <v>690.31</v>
      </c>
      <c r="C36" s="17">
        <v>43637</v>
      </c>
      <c r="D36" s="17">
        <v>43620</v>
      </c>
      <c r="E36" s="17"/>
      <c r="F36" s="17"/>
      <c r="G36" s="1">
        <f t="shared" si="0"/>
        <v>-17</v>
      </c>
      <c r="H36" s="16">
        <f t="shared" si="1"/>
        <v>-11735.269999999999</v>
      </c>
    </row>
    <row r="37" spans="1:8" ht="15">
      <c r="A37" s="28" t="s">
        <v>75</v>
      </c>
      <c r="B37" s="16">
        <v>204.7</v>
      </c>
      <c r="C37" s="17">
        <v>43637</v>
      </c>
      <c r="D37" s="17">
        <v>43620</v>
      </c>
      <c r="E37" s="17"/>
      <c r="F37" s="17"/>
      <c r="G37" s="1">
        <f t="shared" si="0"/>
        <v>-17</v>
      </c>
      <c r="H37" s="16">
        <f t="shared" si="1"/>
        <v>-3479.8999999999996</v>
      </c>
    </row>
    <row r="38" spans="1:8" ht="15">
      <c r="A38" s="28" t="s">
        <v>76</v>
      </c>
      <c r="B38" s="16">
        <v>500</v>
      </c>
      <c r="C38" s="17">
        <v>43637</v>
      </c>
      <c r="D38" s="17">
        <v>43620</v>
      </c>
      <c r="E38" s="17"/>
      <c r="F38" s="17"/>
      <c r="G38" s="1">
        <f t="shared" si="0"/>
        <v>-17</v>
      </c>
      <c r="H38" s="16">
        <f t="shared" si="1"/>
        <v>-8500</v>
      </c>
    </row>
    <row r="39" spans="1:8" ht="15">
      <c r="A39" s="28" t="s">
        <v>77</v>
      </c>
      <c r="B39" s="16">
        <v>390</v>
      </c>
      <c r="C39" s="17">
        <v>43637</v>
      </c>
      <c r="D39" s="17">
        <v>43620</v>
      </c>
      <c r="E39" s="17"/>
      <c r="F39" s="17"/>
      <c r="G39" s="1">
        <f t="shared" si="0"/>
        <v>-17</v>
      </c>
      <c r="H39" s="16">
        <f t="shared" si="1"/>
        <v>-6630</v>
      </c>
    </row>
    <row r="40" spans="1:8" ht="15">
      <c r="A40" s="28" t="s">
        <v>78</v>
      </c>
      <c r="B40" s="16">
        <v>225</v>
      </c>
      <c r="C40" s="17">
        <v>43637</v>
      </c>
      <c r="D40" s="17">
        <v>43620</v>
      </c>
      <c r="E40" s="17"/>
      <c r="F40" s="17"/>
      <c r="G40" s="1">
        <f t="shared" si="0"/>
        <v>-17</v>
      </c>
      <c r="H40" s="16">
        <f t="shared" si="1"/>
        <v>-3825</v>
      </c>
    </row>
    <row r="41" spans="1:8" ht="15">
      <c r="A41" s="28" t="s">
        <v>79</v>
      </c>
      <c r="B41" s="16">
        <v>287</v>
      </c>
      <c r="C41" s="17">
        <v>43637</v>
      </c>
      <c r="D41" s="17">
        <v>43620</v>
      </c>
      <c r="E41" s="17"/>
      <c r="F41" s="17"/>
      <c r="G41" s="1">
        <f t="shared" si="0"/>
        <v>-17</v>
      </c>
      <c r="H41" s="16">
        <f t="shared" si="1"/>
        <v>-4879</v>
      </c>
    </row>
    <row r="42" spans="1:8" ht="15">
      <c r="A42" s="28" t="s">
        <v>80</v>
      </c>
      <c r="B42" s="16">
        <v>500</v>
      </c>
      <c r="C42" s="17">
        <v>43643</v>
      </c>
      <c r="D42" s="17">
        <v>43620</v>
      </c>
      <c r="E42" s="17"/>
      <c r="F42" s="17"/>
      <c r="G42" s="1">
        <f t="shared" si="0"/>
        <v>-23</v>
      </c>
      <c r="H42" s="16">
        <f t="shared" si="1"/>
        <v>-11500</v>
      </c>
    </row>
    <row r="43" spans="1:8" ht="15">
      <c r="A43" s="28" t="s">
        <v>81</v>
      </c>
      <c r="B43" s="16">
        <v>291.38</v>
      </c>
      <c r="C43" s="17">
        <v>43643</v>
      </c>
      <c r="D43" s="17">
        <v>43620</v>
      </c>
      <c r="E43" s="17"/>
      <c r="F43" s="17"/>
      <c r="G43" s="1">
        <f t="shared" si="0"/>
        <v>-23</v>
      </c>
      <c r="H43" s="16">
        <f t="shared" si="1"/>
        <v>-6701.74</v>
      </c>
    </row>
    <row r="44" spans="1:8" ht="15">
      <c r="A44" s="28" t="s">
        <v>82</v>
      </c>
      <c r="B44" s="16">
        <v>1500</v>
      </c>
      <c r="C44" s="17">
        <v>43637</v>
      </c>
      <c r="D44" s="17">
        <v>43620</v>
      </c>
      <c r="E44" s="17"/>
      <c r="F44" s="17"/>
      <c r="G44" s="1">
        <f t="shared" si="0"/>
        <v>-17</v>
      </c>
      <c r="H44" s="16">
        <f t="shared" si="1"/>
        <v>-25500</v>
      </c>
    </row>
    <row r="45" spans="1:8" ht="15">
      <c r="A45" s="28" t="s">
        <v>83</v>
      </c>
      <c r="B45" s="16">
        <v>1600</v>
      </c>
      <c r="C45" s="17">
        <v>43643</v>
      </c>
      <c r="D45" s="17">
        <v>43620</v>
      </c>
      <c r="E45" s="17"/>
      <c r="F45" s="17"/>
      <c r="G45" s="1">
        <f t="shared" si="0"/>
        <v>-23</v>
      </c>
      <c r="H45" s="16">
        <f t="shared" si="1"/>
        <v>-36800</v>
      </c>
    </row>
    <row r="46" spans="1:8" ht="15">
      <c r="A46" s="28" t="s">
        <v>84</v>
      </c>
      <c r="B46" s="16">
        <v>500</v>
      </c>
      <c r="C46" s="17">
        <v>43637</v>
      </c>
      <c r="D46" s="17">
        <v>43620</v>
      </c>
      <c r="E46" s="17"/>
      <c r="F46" s="17"/>
      <c r="G46" s="1">
        <f t="shared" si="0"/>
        <v>-17</v>
      </c>
      <c r="H46" s="16">
        <f t="shared" si="1"/>
        <v>-8500</v>
      </c>
    </row>
    <row r="47" spans="1:8" ht="15">
      <c r="A47" s="28" t="s">
        <v>85</v>
      </c>
      <c r="B47" s="16">
        <v>780</v>
      </c>
      <c r="C47" s="17">
        <v>43643</v>
      </c>
      <c r="D47" s="17">
        <v>43620</v>
      </c>
      <c r="E47" s="17"/>
      <c r="F47" s="17"/>
      <c r="G47" s="1">
        <f t="shared" si="0"/>
        <v>-23</v>
      </c>
      <c r="H47" s="16">
        <f t="shared" si="1"/>
        <v>-17940</v>
      </c>
    </row>
    <row r="48" spans="1:8" ht="15">
      <c r="A48" s="28" t="s">
        <v>86</v>
      </c>
      <c r="B48" s="16">
        <v>1200</v>
      </c>
      <c r="C48" s="17">
        <v>43649</v>
      </c>
      <c r="D48" s="17">
        <v>43620</v>
      </c>
      <c r="E48" s="17"/>
      <c r="F48" s="17"/>
      <c r="G48" s="1">
        <f t="shared" si="0"/>
        <v>-29</v>
      </c>
      <c r="H48" s="16">
        <f t="shared" si="1"/>
        <v>-34800</v>
      </c>
    </row>
    <row r="49" spans="1:8" ht="15">
      <c r="A49" s="28" t="s">
        <v>87</v>
      </c>
      <c r="B49" s="16">
        <v>1300.05</v>
      </c>
      <c r="C49" s="17">
        <v>43643</v>
      </c>
      <c r="D49" s="17">
        <v>43620</v>
      </c>
      <c r="E49" s="17"/>
      <c r="F49" s="17"/>
      <c r="G49" s="1">
        <f t="shared" si="0"/>
        <v>-23</v>
      </c>
      <c r="H49" s="16">
        <f t="shared" si="1"/>
        <v>-29901.149999999998</v>
      </c>
    </row>
    <row r="50" spans="1:8" ht="15">
      <c r="A50" s="28" t="s">
        <v>88</v>
      </c>
      <c r="B50" s="16">
        <v>818.18</v>
      </c>
      <c r="C50" s="17">
        <v>43652</v>
      </c>
      <c r="D50" s="17">
        <v>43622</v>
      </c>
      <c r="E50" s="17"/>
      <c r="F50" s="17"/>
      <c r="G50" s="1">
        <f t="shared" si="0"/>
        <v>-30</v>
      </c>
      <c r="H50" s="16">
        <f t="shared" si="1"/>
        <v>-24545.399999999998</v>
      </c>
    </row>
    <row r="51" spans="1:8" ht="15">
      <c r="A51" s="28" t="s">
        <v>89</v>
      </c>
      <c r="B51" s="16">
        <v>3671</v>
      </c>
      <c r="C51" s="17">
        <v>43652</v>
      </c>
      <c r="D51" s="17">
        <v>43622</v>
      </c>
      <c r="E51" s="17"/>
      <c r="F51" s="17"/>
      <c r="G51" s="1">
        <f t="shared" si="0"/>
        <v>-30</v>
      </c>
      <c r="H51" s="16">
        <f t="shared" si="1"/>
        <v>-110130</v>
      </c>
    </row>
    <row r="52" spans="1:8" ht="15">
      <c r="A52" s="28" t="s">
        <v>90</v>
      </c>
      <c r="B52" s="16">
        <v>4418.03</v>
      </c>
      <c r="C52" s="17">
        <v>43643</v>
      </c>
      <c r="D52" s="17">
        <v>43627</v>
      </c>
      <c r="E52" s="17"/>
      <c r="F52" s="17"/>
      <c r="G52" s="1">
        <f t="shared" si="0"/>
        <v>-16</v>
      </c>
      <c r="H52" s="16">
        <f t="shared" si="1"/>
        <v>-70688.48</v>
      </c>
    </row>
    <row r="53" spans="1:8" ht="15">
      <c r="A53" s="28" t="s">
        <v>91</v>
      </c>
      <c r="B53" s="16">
        <v>440</v>
      </c>
      <c r="C53" s="17">
        <v>43657</v>
      </c>
      <c r="D53" s="17">
        <v>43627</v>
      </c>
      <c r="E53" s="17"/>
      <c r="F53" s="17"/>
      <c r="G53" s="1">
        <f t="shared" si="0"/>
        <v>-30</v>
      </c>
      <c r="H53" s="16">
        <f t="shared" si="1"/>
        <v>-13200</v>
      </c>
    </row>
    <row r="54" spans="1:8" ht="15">
      <c r="A54" s="28" t="s">
        <v>92</v>
      </c>
      <c r="B54" s="16">
        <v>850</v>
      </c>
      <c r="C54" s="17">
        <v>43657</v>
      </c>
      <c r="D54" s="17">
        <v>43627</v>
      </c>
      <c r="E54" s="17"/>
      <c r="F54" s="17"/>
      <c r="G54" s="1">
        <f t="shared" si="0"/>
        <v>-30</v>
      </c>
      <c r="H54" s="16">
        <f t="shared" si="1"/>
        <v>-25500</v>
      </c>
    </row>
    <row r="55" spans="1:8" ht="15">
      <c r="A55" s="28" t="s">
        <v>93</v>
      </c>
      <c r="B55" s="16">
        <v>306</v>
      </c>
      <c r="C55" s="17">
        <v>43660</v>
      </c>
      <c r="D55" s="17">
        <v>43634</v>
      </c>
      <c r="E55" s="17"/>
      <c r="F55" s="17"/>
      <c r="G55" s="1">
        <f t="shared" si="0"/>
        <v>-26</v>
      </c>
      <c r="H55" s="16">
        <f t="shared" si="1"/>
        <v>-7956</v>
      </c>
    </row>
    <row r="56" spans="1:8" ht="15">
      <c r="A56" s="28" t="s">
        <v>94</v>
      </c>
      <c r="B56" s="16">
        <v>20568.64</v>
      </c>
      <c r="C56" s="17">
        <v>43673</v>
      </c>
      <c r="D56" s="17">
        <v>43644</v>
      </c>
      <c r="E56" s="17"/>
      <c r="F56" s="17"/>
      <c r="G56" s="1">
        <f t="shared" si="0"/>
        <v>-29</v>
      </c>
      <c r="H56" s="16">
        <f t="shared" si="1"/>
        <v>-596490.5599999999</v>
      </c>
    </row>
    <row r="57" spans="1:8" ht="15">
      <c r="A57" s="28" t="s">
        <v>95</v>
      </c>
      <c r="B57" s="16">
        <v>526</v>
      </c>
      <c r="C57" s="17">
        <v>43673</v>
      </c>
      <c r="D57" s="17">
        <v>43644</v>
      </c>
      <c r="E57" s="17"/>
      <c r="F57" s="17"/>
      <c r="G57" s="1">
        <f t="shared" si="0"/>
        <v>-29</v>
      </c>
      <c r="H57" s="16">
        <f t="shared" si="1"/>
        <v>-15254</v>
      </c>
    </row>
    <row r="58" spans="1:8" ht="15">
      <c r="A58" s="28" t="s">
        <v>96</v>
      </c>
      <c r="B58" s="16">
        <v>525</v>
      </c>
      <c r="C58" s="17">
        <v>43673</v>
      </c>
      <c r="D58" s="17">
        <v>43644</v>
      </c>
      <c r="E58" s="17"/>
      <c r="F58" s="17"/>
      <c r="G58" s="1">
        <f t="shared" si="0"/>
        <v>-29</v>
      </c>
      <c r="H58" s="16">
        <f t="shared" si="1"/>
        <v>-15225</v>
      </c>
    </row>
    <row r="59" spans="1:8" ht="15">
      <c r="A59" s="28" t="s">
        <v>97</v>
      </c>
      <c r="B59" s="16">
        <v>500</v>
      </c>
      <c r="C59" s="17">
        <v>43673</v>
      </c>
      <c r="D59" s="17">
        <v>43644</v>
      </c>
      <c r="E59" s="17"/>
      <c r="F59" s="17"/>
      <c r="G59" s="1">
        <f t="shared" si="0"/>
        <v>-29</v>
      </c>
      <c r="H59" s="16">
        <f t="shared" si="1"/>
        <v>-14500</v>
      </c>
    </row>
    <row r="60" spans="1:8" ht="15">
      <c r="A60" s="28" t="s">
        <v>98</v>
      </c>
      <c r="B60" s="16">
        <v>568.8</v>
      </c>
      <c r="C60" s="17">
        <v>43643</v>
      </c>
      <c r="D60" s="17">
        <v>43644</v>
      </c>
      <c r="E60" s="17"/>
      <c r="F60" s="17"/>
      <c r="G60" s="1">
        <f t="shared" si="0"/>
        <v>1</v>
      </c>
      <c r="H60" s="16">
        <f t="shared" si="1"/>
        <v>568.8</v>
      </c>
    </row>
    <row r="61" spans="1:8" ht="15">
      <c r="A61" s="28" t="s">
        <v>99</v>
      </c>
      <c r="B61" s="16">
        <v>369</v>
      </c>
      <c r="C61" s="17">
        <v>43673</v>
      </c>
      <c r="D61" s="17">
        <v>43644</v>
      </c>
      <c r="E61" s="17"/>
      <c r="F61" s="17"/>
      <c r="G61" s="1">
        <f t="shared" si="0"/>
        <v>-29</v>
      </c>
      <c r="H61" s="16">
        <f t="shared" si="1"/>
        <v>-10701</v>
      </c>
    </row>
    <row r="62" spans="1:8" ht="15">
      <c r="A62" s="28" t="s">
        <v>100</v>
      </c>
      <c r="B62" s="16">
        <v>530</v>
      </c>
      <c r="C62" s="17">
        <v>43673</v>
      </c>
      <c r="D62" s="17">
        <v>43644</v>
      </c>
      <c r="E62" s="17"/>
      <c r="F62" s="17"/>
      <c r="G62" s="1">
        <f t="shared" si="0"/>
        <v>-29</v>
      </c>
      <c r="H62" s="16">
        <f t="shared" si="1"/>
        <v>-15370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24427.350000000002</v>
      </c>
      <c r="C1">
        <f>COUNTA(A4:A203)</f>
        <v>47</v>
      </c>
      <c r="G1" s="20">
        <f>IF(B1&lt;&gt;0,H1/B1,0)</f>
        <v>-27.28374219880585</v>
      </c>
      <c r="H1" s="19">
        <f>SUM(H4:H195)</f>
        <v>-666469.5200000001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101</v>
      </c>
      <c r="B4" s="16">
        <v>150</v>
      </c>
      <c r="C4" s="17">
        <v>43677</v>
      </c>
      <c r="D4" s="17">
        <v>43647</v>
      </c>
      <c r="E4" s="17"/>
      <c r="F4" s="17"/>
      <c r="G4" s="1">
        <f>D4-C4-(F4-E4)</f>
        <v>-30</v>
      </c>
      <c r="H4" s="16">
        <f>B4*G4</f>
        <v>-4500</v>
      </c>
    </row>
    <row r="5" spans="1:8" ht="15">
      <c r="A5" s="28" t="s">
        <v>102</v>
      </c>
      <c r="B5" s="16">
        <v>5671.5</v>
      </c>
      <c r="C5" s="17">
        <v>43677</v>
      </c>
      <c r="D5" s="17">
        <v>43647</v>
      </c>
      <c r="E5" s="17"/>
      <c r="F5" s="17"/>
      <c r="G5" s="1">
        <f aca="true" t="shared" si="0" ref="G5:G68">D5-C5-(F5-E5)</f>
        <v>-30</v>
      </c>
      <c r="H5" s="16">
        <f aca="true" t="shared" si="1" ref="H5:H68">B5*G5</f>
        <v>-170145</v>
      </c>
    </row>
    <row r="6" spans="1:8" ht="15">
      <c r="A6" s="28" t="s">
        <v>103</v>
      </c>
      <c r="B6" s="16">
        <v>760.4</v>
      </c>
      <c r="C6" s="17">
        <v>43687</v>
      </c>
      <c r="D6" s="17">
        <v>43657</v>
      </c>
      <c r="E6" s="17"/>
      <c r="F6" s="17"/>
      <c r="G6" s="1">
        <f t="shared" si="0"/>
        <v>-30</v>
      </c>
      <c r="H6" s="16">
        <f t="shared" si="1"/>
        <v>-22812</v>
      </c>
    </row>
    <row r="7" spans="1:8" ht="15">
      <c r="A7" s="28" t="s">
        <v>104</v>
      </c>
      <c r="B7" s="16">
        <v>210</v>
      </c>
      <c r="C7" s="17">
        <v>43687</v>
      </c>
      <c r="D7" s="17">
        <v>43657</v>
      </c>
      <c r="E7" s="17"/>
      <c r="F7" s="17"/>
      <c r="G7" s="1">
        <f t="shared" si="0"/>
        <v>-30</v>
      </c>
      <c r="H7" s="16">
        <f t="shared" si="1"/>
        <v>-6300</v>
      </c>
    </row>
    <row r="8" spans="1:8" ht="15">
      <c r="A8" s="28" t="s">
        <v>105</v>
      </c>
      <c r="B8" s="16">
        <v>30</v>
      </c>
      <c r="C8" s="17">
        <v>43687</v>
      </c>
      <c r="D8" s="17">
        <v>43657</v>
      </c>
      <c r="E8" s="17"/>
      <c r="F8" s="17"/>
      <c r="G8" s="1">
        <f t="shared" si="0"/>
        <v>-30</v>
      </c>
      <c r="H8" s="16">
        <f t="shared" si="1"/>
        <v>-900</v>
      </c>
    </row>
    <row r="9" spans="1:8" ht="15">
      <c r="A9" s="28" t="s">
        <v>106</v>
      </c>
      <c r="B9" s="16">
        <v>480</v>
      </c>
      <c r="C9" s="17">
        <v>43687</v>
      </c>
      <c r="D9" s="17">
        <v>43657</v>
      </c>
      <c r="E9" s="17"/>
      <c r="F9" s="17"/>
      <c r="G9" s="1">
        <f t="shared" si="0"/>
        <v>-30</v>
      </c>
      <c r="H9" s="16">
        <f t="shared" si="1"/>
        <v>-14400</v>
      </c>
    </row>
    <row r="10" spans="1:8" ht="15">
      <c r="A10" s="28" t="s">
        <v>107</v>
      </c>
      <c r="B10" s="16">
        <v>12.9</v>
      </c>
      <c r="C10" s="17">
        <v>43687</v>
      </c>
      <c r="D10" s="17">
        <v>43657</v>
      </c>
      <c r="E10" s="17"/>
      <c r="F10" s="17"/>
      <c r="G10" s="1">
        <f t="shared" si="0"/>
        <v>-30</v>
      </c>
      <c r="H10" s="16">
        <f t="shared" si="1"/>
        <v>-387</v>
      </c>
    </row>
    <row r="11" spans="1:8" ht="15">
      <c r="A11" s="28" t="s">
        <v>108</v>
      </c>
      <c r="B11" s="16">
        <v>39</v>
      </c>
      <c r="C11" s="17">
        <v>43687</v>
      </c>
      <c r="D11" s="17">
        <v>43657</v>
      </c>
      <c r="E11" s="17"/>
      <c r="F11" s="17"/>
      <c r="G11" s="1">
        <f t="shared" si="0"/>
        <v>-30</v>
      </c>
      <c r="H11" s="16">
        <f t="shared" si="1"/>
        <v>-1170</v>
      </c>
    </row>
    <row r="12" spans="1:8" ht="15">
      <c r="A12" s="28" t="s">
        <v>109</v>
      </c>
      <c r="B12" s="16">
        <v>1200</v>
      </c>
      <c r="C12" s="17">
        <v>43698</v>
      </c>
      <c r="D12" s="17">
        <v>43668</v>
      </c>
      <c r="E12" s="17"/>
      <c r="F12" s="17"/>
      <c r="G12" s="1">
        <f t="shared" si="0"/>
        <v>-30</v>
      </c>
      <c r="H12" s="16">
        <f t="shared" si="1"/>
        <v>-36000</v>
      </c>
    </row>
    <row r="13" spans="1:8" ht="15">
      <c r="A13" s="28" t="s">
        <v>110</v>
      </c>
      <c r="B13" s="16">
        <v>6329.6</v>
      </c>
      <c r="C13" s="17">
        <v>43743</v>
      </c>
      <c r="D13" s="17">
        <v>43717</v>
      </c>
      <c r="E13" s="17"/>
      <c r="F13" s="17"/>
      <c r="G13" s="1">
        <f t="shared" si="0"/>
        <v>-26</v>
      </c>
      <c r="H13" s="16">
        <f t="shared" si="1"/>
        <v>-164569.6</v>
      </c>
    </row>
    <row r="14" spans="1:8" ht="15">
      <c r="A14" s="28" t="s">
        <v>111</v>
      </c>
      <c r="B14" s="16">
        <v>982</v>
      </c>
      <c r="C14" s="17">
        <v>43743</v>
      </c>
      <c r="D14" s="17">
        <v>43717</v>
      </c>
      <c r="E14" s="17"/>
      <c r="F14" s="17"/>
      <c r="G14" s="1">
        <f t="shared" si="0"/>
        <v>-26</v>
      </c>
      <c r="H14" s="16">
        <f t="shared" si="1"/>
        <v>-25532</v>
      </c>
    </row>
    <row r="15" spans="1:8" ht="15">
      <c r="A15" s="28" t="s">
        <v>112</v>
      </c>
      <c r="B15" s="16">
        <v>413.21</v>
      </c>
      <c r="C15" s="17">
        <v>43743</v>
      </c>
      <c r="D15" s="17">
        <v>43717</v>
      </c>
      <c r="E15" s="17"/>
      <c r="F15" s="17"/>
      <c r="G15" s="1">
        <f t="shared" si="0"/>
        <v>-26</v>
      </c>
      <c r="H15" s="16">
        <f t="shared" si="1"/>
        <v>-10743.46</v>
      </c>
    </row>
    <row r="16" spans="1:8" ht="15">
      <c r="A16" s="28" t="s">
        <v>113</v>
      </c>
      <c r="B16" s="16">
        <v>154.08</v>
      </c>
      <c r="C16" s="17">
        <v>43743</v>
      </c>
      <c r="D16" s="17">
        <v>43717</v>
      </c>
      <c r="E16" s="17"/>
      <c r="F16" s="17"/>
      <c r="G16" s="1">
        <f t="shared" si="0"/>
        <v>-26</v>
      </c>
      <c r="H16" s="16">
        <f t="shared" si="1"/>
        <v>-4006.0800000000004</v>
      </c>
    </row>
    <row r="17" spans="1:8" ht="15">
      <c r="A17" s="28" t="s">
        <v>114</v>
      </c>
      <c r="B17" s="16">
        <v>306.74</v>
      </c>
      <c r="C17" s="17">
        <v>43743</v>
      </c>
      <c r="D17" s="17">
        <v>43717</v>
      </c>
      <c r="E17" s="17"/>
      <c r="F17" s="17"/>
      <c r="G17" s="1">
        <f t="shared" si="0"/>
        <v>-26</v>
      </c>
      <c r="H17" s="16">
        <f t="shared" si="1"/>
        <v>-7975.24</v>
      </c>
    </row>
    <row r="18" spans="1:8" ht="15">
      <c r="A18" s="28" t="s">
        <v>115</v>
      </c>
      <c r="B18" s="16">
        <v>1955.2</v>
      </c>
      <c r="C18" s="17">
        <v>43756</v>
      </c>
      <c r="D18" s="17">
        <v>43732</v>
      </c>
      <c r="E18" s="17"/>
      <c r="F18" s="17"/>
      <c r="G18" s="1">
        <f t="shared" si="0"/>
        <v>-24</v>
      </c>
      <c r="H18" s="16">
        <f t="shared" si="1"/>
        <v>-46924.8</v>
      </c>
    </row>
    <row r="19" spans="1:8" ht="15">
      <c r="A19" s="28" t="s">
        <v>116</v>
      </c>
      <c r="B19" s="16">
        <v>116</v>
      </c>
      <c r="C19" s="17">
        <v>43756</v>
      </c>
      <c r="D19" s="17">
        <v>43732</v>
      </c>
      <c r="E19" s="17"/>
      <c r="F19" s="17"/>
      <c r="G19" s="1">
        <f t="shared" si="0"/>
        <v>-24</v>
      </c>
      <c r="H19" s="16">
        <f t="shared" si="1"/>
        <v>-2784</v>
      </c>
    </row>
    <row r="20" spans="1:8" ht="15">
      <c r="A20" s="28" t="s">
        <v>117</v>
      </c>
      <c r="B20" s="16">
        <v>149.63</v>
      </c>
      <c r="C20" s="17">
        <v>43756</v>
      </c>
      <c r="D20" s="17">
        <v>43732</v>
      </c>
      <c r="E20" s="17"/>
      <c r="F20" s="17"/>
      <c r="G20" s="1">
        <f t="shared" si="0"/>
        <v>-24</v>
      </c>
      <c r="H20" s="16">
        <f t="shared" si="1"/>
        <v>-3591.12</v>
      </c>
    </row>
    <row r="21" spans="1:8" ht="15">
      <c r="A21" s="28" t="s">
        <v>118</v>
      </c>
      <c r="B21" s="16">
        <v>134.67</v>
      </c>
      <c r="C21" s="17">
        <v>43756</v>
      </c>
      <c r="D21" s="17">
        <v>43732</v>
      </c>
      <c r="E21" s="17"/>
      <c r="F21" s="17"/>
      <c r="G21" s="1">
        <f t="shared" si="0"/>
        <v>-24</v>
      </c>
      <c r="H21" s="16">
        <f t="shared" si="1"/>
        <v>-3232.08</v>
      </c>
    </row>
    <row r="22" spans="1:8" ht="15">
      <c r="A22" s="28" t="s">
        <v>119</v>
      </c>
      <c r="B22" s="16">
        <v>139.82</v>
      </c>
      <c r="C22" s="17">
        <v>43756</v>
      </c>
      <c r="D22" s="17">
        <v>43732</v>
      </c>
      <c r="E22" s="17"/>
      <c r="F22" s="17"/>
      <c r="G22" s="1">
        <f t="shared" si="0"/>
        <v>-24</v>
      </c>
      <c r="H22" s="16">
        <f t="shared" si="1"/>
        <v>-3355.68</v>
      </c>
    </row>
    <row r="23" spans="1:8" ht="15">
      <c r="A23" s="28" t="s">
        <v>120</v>
      </c>
      <c r="B23" s="16">
        <v>163.14</v>
      </c>
      <c r="C23" s="17">
        <v>43756</v>
      </c>
      <c r="D23" s="17">
        <v>43732</v>
      </c>
      <c r="E23" s="17"/>
      <c r="F23" s="17"/>
      <c r="G23" s="1">
        <f t="shared" si="0"/>
        <v>-24</v>
      </c>
      <c r="H23" s="16">
        <f t="shared" si="1"/>
        <v>-3915.3599999999997</v>
      </c>
    </row>
    <row r="24" spans="1:8" ht="15">
      <c r="A24" s="28" t="s">
        <v>121</v>
      </c>
      <c r="B24" s="16">
        <v>133.74</v>
      </c>
      <c r="C24" s="17">
        <v>43756</v>
      </c>
      <c r="D24" s="17">
        <v>43732</v>
      </c>
      <c r="E24" s="17"/>
      <c r="F24" s="17"/>
      <c r="G24" s="1">
        <f t="shared" si="0"/>
        <v>-24</v>
      </c>
      <c r="H24" s="16">
        <f t="shared" si="1"/>
        <v>-3209.76</v>
      </c>
    </row>
    <row r="25" spans="1:8" ht="15">
      <c r="A25" s="28" t="s">
        <v>122</v>
      </c>
      <c r="B25" s="16">
        <v>154.05</v>
      </c>
      <c r="C25" s="17">
        <v>43756</v>
      </c>
      <c r="D25" s="17">
        <v>43732</v>
      </c>
      <c r="E25" s="17"/>
      <c r="F25" s="17"/>
      <c r="G25" s="1">
        <f t="shared" si="0"/>
        <v>-24</v>
      </c>
      <c r="H25" s="16">
        <f t="shared" si="1"/>
        <v>-3697.2000000000003</v>
      </c>
    </row>
    <row r="26" spans="1:8" ht="15">
      <c r="A26" s="28" t="s">
        <v>123</v>
      </c>
      <c r="B26" s="16">
        <v>147.06</v>
      </c>
      <c r="C26" s="17">
        <v>43756</v>
      </c>
      <c r="D26" s="17">
        <v>43732</v>
      </c>
      <c r="E26" s="17"/>
      <c r="F26" s="17"/>
      <c r="G26" s="1">
        <f t="shared" si="0"/>
        <v>-24</v>
      </c>
      <c r="H26" s="16">
        <f t="shared" si="1"/>
        <v>-3529.44</v>
      </c>
    </row>
    <row r="27" spans="1:8" ht="15">
      <c r="A27" s="28" t="s">
        <v>124</v>
      </c>
      <c r="B27" s="16">
        <v>93.56</v>
      </c>
      <c r="C27" s="17">
        <v>43756</v>
      </c>
      <c r="D27" s="17">
        <v>43732</v>
      </c>
      <c r="E27" s="17"/>
      <c r="F27" s="17"/>
      <c r="G27" s="1">
        <f t="shared" si="0"/>
        <v>-24</v>
      </c>
      <c r="H27" s="16">
        <f t="shared" si="1"/>
        <v>-2245.44</v>
      </c>
    </row>
    <row r="28" spans="1:8" ht="15">
      <c r="A28" s="28" t="s">
        <v>125</v>
      </c>
      <c r="B28" s="16">
        <v>183.26</v>
      </c>
      <c r="C28" s="17">
        <v>43756</v>
      </c>
      <c r="D28" s="17">
        <v>43732</v>
      </c>
      <c r="E28" s="17"/>
      <c r="F28" s="17"/>
      <c r="G28" s="1">
        <f t="shared" si="0"/>
        <v>-24</v>
      </c>
      <c r="H28" s="16">
        <f t="shared" si="1"/>
        <v>-4398.24</v>
      </c>
    </row>
    <row r="29" spans="1:8" ht="15">
      <c r="A29" s="28" t="s">
        <v>126</v>
      </c>
      <c r="B29" s="16">
        <v>27.43</v>
      </c>
      <c r="C29" s="17">
        <v>43756</v>
      </c>
      <c r="D29" s="17">
        <v>43732</v>
      </c>
      <c r="E29" s="17"/>
      <c r="F29" s="17"/>
      <c r="G29" s="1">
        <f t="shared" si="0"/>
        <v>-24</v>
      </c>
      <c r="H29" s="16">
        <f t="shared" si="1"/>
        <v>-658.3199999999999</v>
      </c>
    </row>
    <row r="30" spans="1:8" ht="15">
      <c r="A30" s="28" t="s">
        <v>127</v>
      </c>
      <c r="B30" s="16">
        <v>152.77</v>
      </c>
      <c r="C30" s="17">
        <v>43756</v>
      </c>
      <c r="D30" s="17">
        <v>43732</v>
      </c>
      <c r="E30" s="17"/>
      <c r="F30" s="17"/>
      <c r="G30" s="1">
        <f t="shared" si="0"/>
        <v>-24</v>
      </c>
      <c r="H30" s="16">
        <f t="shared" si="1"/>
        <v>-3666.4800000000005</v>
      </c>
    </row>
    <row r="31" spans="1:8" ht="15">
      <c r="A31" s="28" t="s">
        <v>128</v>
      </c>
      <c r="B31" s="16">
        <v>182.86</v>
      </c>
      <c r="C31" s="17">
        <v>43756</v>
      </c>
      <c r="D31" s="17">
        <v>43732</v>
      </c>
      <c r="E31" s="17"/>
      <c r="F31" s="17"/>
      <c r="G31" s="1">
        <f t="shared" si="0"/>
        <v>-24</v>
      </c>
      <c r="H31" s="16">
        <f t="shared" si="1"/>
        <v>-4388.64</v>
      </c>
    </row>
    <row r="32" spans="1:8" ht="15">
      <c r="A32" s="28" t="s">
        <v>129</v>
      </c>
      <c r="B32" s="16">
        <v>139.62</v>
      </c>
      <c r="C32" s="17">
        <v>43756</v>
      </c>
      <c r="D32" s="17">
        <v>43732</v>
      </c>
      <c r="E32" s="17"/>
      <c r="F32" s="17"/>
      <c r="G32" s="1">
        <f t="shared" si="0"/>
        <v>-24</v>
      </c>
      <c r="H32" s="16">
        <f t="shared" si="1"/>
        <v>-3350.88</v>
      </c>
    </row>
    <row r="33" spans="1:8" ht="15">
      <c r="A33" s="28" t="s">
        <v>130</v>
      </c>
      <c r="B33" s="16">
        <v>175.6</v>
      </c>
      <c r="C33" s="17">
        <v>43756</v>
      </c>
      <c r="D33" s="17">
        <v>43732</v>
      </c>
      <c r="E33" s="17"/>
      <c r="F33" s="17"/>
      <c r="G33" s="1">
        <f t="shared" si="0"/>
        <v>-24</v>
      </c>
      <c r="H33" s="16">
        <f t="shared" si="1"/>
        <v>-4214.4</v>
      </c>
    </row>
    <row r="34" spans="1:8" ht="15">
      <c r="A34" s="28" t="s">
        <v>131</v>
      </c>
      <c r="B34" s="16">
        <v>92.98</v>
      </c>
      <c r="C34" s="17">
        <v>43756</v>
      </c>
      <c r="D34" s="17">
        <v>43732</v>
      </c>
      <c r="E34" s="17"/>
      <c r="F34" s="17"/>
      <c r="G34" s="1">
        <f t="shared" si="0"/>
        <v>-24</v>
      </c>
      <c r="H34" s="16">
        <f t="shared" si="1"/>
        <v>-2231.52</v>
      </c>
    </row>
    <row r="35" spans="1:8" ht="15">
      <c r="A35" s="28" t="s">
        <v>132</v>
      </c>
      <c r="B35" s="16">
        <v>138.56</v>
      </c>
      <c r="C35" s="17">
        <v>43756</v>
      </c>
      <c r="D35" s="17">
        <v>43732</v>
      </c>
      <c r="E35" s="17"/>
      <c r="F35" s="17"/>
      <c r="G35" s="1">
        <f t="shared" si="0"/>
        <v>-24</v>
      </c>
      <c r="H35" s="16">
        <f t="shared" si="1"/>
        <v>-3325.44</v>
      </c>
    </row>
    <row r="36" spans="1:8" ht="15">
      <c r="A36" s="28" t="s">
        <v>133</v>
      </c>
      <c r="B36" s="16">
        <v>58.9</v>
      </c>
      <c r="C36" s="17">
        <v>43756</v>
      </c>
      <c r="D36" s="17">
        <v>43732</v>
      </c>
      <c r="E36" s="17"/>
      <c r="F36" s="17"/>
      <c r="G36" s="1">
        <f t="shared" si="0"/>
        <v>-24</v>
      </c>
      <c r="H36" s="16">
        <f t="shared" si="1"/>
        <v>-1413.6</v>
      </c>
    </row>
    <row r="37" spans="1:8" ht="15">
      <c r="A37" s="28" t="s">
        <v>134</v>
      </c>
      <c r="B37" s="16">
        <v>166.66</v>
      </c>
      <c r="C37" s="17">
        <v>43756</v>
      </c>
      <c r="D37" s="17">
        <v>43732</v>
      </c>
      <c r="E37" s="17"/>
      <c r="F37" s="17"/>
      <c r="G37" s="1">
        <f t="shared" si="0"/>
        <v>-24</v>
      </c>
      <c r="H37" s="16">
        <f t="shared" si="1"/>
        <v>-3999.84</v>
      </c>
    </row>
    <row r="38" spans="1:8" ht="15">
      <c r="A38" s="28" t="s">
        <v>135</v>
      </c>
      <c r="B38" s="16">
        <v>89.83</v>
      </c>
      <c r="C38" s="17">
        <v>43756</v>
      </c>
      <c r="D38" s="17">
        <v>43732</v>
      </c>
      <c r="E38" s="17"/>
      <c r="F38" s="17"/>
      <c r="G38" s="1">
        <f t="shared" si="0"/>
        <v>-24</v>
      </c>
      <c r="H38" s="16">
        <f t="shared" si="1"/>
        <v>-2155.92</v>
      </c>
    </row>
    <row r="39" spans="1:8" ht="15">
      <c r="A39" s="28" t="s">
        <v>136</v>
      </c>
      <c r="B39" s="16">
        <v>132.95</v>
      </c>
      <c r="C39" s="17">
        <v>43756</v>
      </c>
      <c r="D39" s="17">
        <v>43732</v>
      </c>
      <c r="E39" s="17"/>
      <c r="F39" s="17"/>
      <c r="G39" s="1">
        <f t="shared" si="0"/>
        <v>-24</v>
      </c>
      <c r="H39" s="16">
        <f t="shared" si="1"/>
        <v>-3190.7999999999997</v>
      </c>
    </row>
    <row r="40" spans="1:8" ht="15">
      <c r="A40" s="28" t="s">
        <v>137</v>
      </c>
      <c r="B40" s="16">
        <v>149.48</v>
      </c>
      <c r="C40" s="17">
        <v>43756</v>
      </c>
      <c r="D40" s="17">
        <v>43732</v>
      </c>
      <c r="E40" s="17"/>
      <c r="F40" s="17"/>
      <c r="G40" s="1">
        <f t="shared" si="0"/>
        <v>-24</v>
      </c>
      <c r="H40" s="16">
        <f t="shared" si="1"/>
        <v>-3587.5199999999995</v>
      </c>
    </row>
    <row r="41" spans="1:8" ht="15">
      <c r="A41" s="28" t="s">
        <v>138</v>
      </c>
      <c r="B41" s="16">
        <v>167.01</v>
      </c>
      <c r="C41" s="17">
        <v>43756</v>
      </c>
      <c r="D41" s="17">
        <v>43732</v>
      </c>
      <c r="E41" s="17"/>
      <c r="F41" s="17"/>
      <c r="G41" s="1">
        <f t="shared" si="0"/>
        <v>-24</v>
      </c>
      <c r="H41" s="16">
        <f t="shared" si="1"/>
        <v>-4008.24</v>
      </c>
    </row>
    <row r="42" spans="1:8" ht="15">
      <c r="A42" s="28" t="s">
        <v>139</v>
      </c>
      <c r="B42" s="16">
        <v>144.82</v>
      </c>
      <c r="C42" s="17">
        <v>43756</v>
      </c>
      <c r="D42" s="17">
        <v>43732</v>
      </c>
      <c r="E42" s="17"/>
      <c r="F42" s="17"/>
      <c r="G42" s="1">
        <f t="shared" si="0"/>
        <v>-24</v>
      </c>
      <c r="H42" s="16">
        <f t="shared" si="1"/>
        <v>-3475.68</v>
      </c>
    </row>
    <row r="43" spans="1:8" ht="15">
      <c r="A43" s="28" t="s">
        <v>140</v>
      </c>
      <c r="B43" s="16">
        <v>95.2</v>
      </c>
      <c r="C43" s="17">
        <v>43756</v>
      </c>
      <c r="D43" s="17">
        <v>43732</v>
      </c>
      <c r="E43" s="17"/>
      <c r="F43" s="17"/>
      <c r="G43" s="1">
        <f t="shared" si="0"/>
        <v>-24</v>
      </c>
      <c r="H43" s="16">
        <f t="shared" si="1"/>
        <v>-2284.8</v>
      </c>
    </row>
    <row r="44" spans="1:8" ht="15">
      <c r="A44" s="28" t="s">
        <v>141</v>
      </c>
      <c r="B44" s="16">
        <v>86.23</v>
      </c>
      <c r="C44" s="17">
        <v>43756</v>
      </c>
      <c r="D44" s="17">
        <v>43732</v>
      </c>
      <c r="E44" s="17"/>
      <c r="F44" s="17"/>
      <c r="G44" s="1">
        <f t="shared" si="0"/>
        <v>-24</v>
      </c>
      <c r="H44" s="16">
        <f t="shared" si="1"/>
        <v>-2069.52</v>
      </c>
    </row>
    <row r="45" spans="1:8" ht="15">
      <c r="A45" s="28" t="s">
        <v>142</v>
      </c>
      <c r="B45" s="16">
        <v>71.84</v>
      </c>
      <c r="C45" s="17">
        <v>43756</v>
      </c>
      <c r="D45" s="17">
        <v>43732</v>
      </c>
      <c r="E45" s="17"/>
      <c r="F45" s="17"/>
      <c r="G45" s="1">
        <f t="shared" si="0"/>
        <v>-24</v>
      </c>
      <c r="H45" s="16">
        <f t="shared" si="1"/>
        <v>-1724.16</v>
      </c>
    </row>
    <row r="46" spans="1:8" ht="15">
      <c r="A46" s="28" t="s">
        <v>143</v>
      </c>
      <c r="B46" s="16">
        <v>81.47</v>
      </c>
      <c r="C46" s="17">
        <v>43756</v>
      </c>
      <c r="D46" s="17">
        <v>43732</v>
      </c>
      <c r="E46" s="17"/>
      <c r="F46" s="17"/>
      <c r="G46" s="1">
        <f t="shared" si="0"/>
        <v>-24</v>
      </c>
      <c r="H46" s="16">
        <f t="shared" si="1"/>
        <v>-1955.28</v>
      </c>
    </row>
    <row r="47" spans="1:8" ht="15">
      <c r="A47" s="28" t="s">
        <v>144</v>
      </c>
      <c r="B47" s="16">
        <v>85.46</v>
      </c>
      <c r="C47" s="17">
        <v>43762</v>
      </c>
      <c r="D47" s="17">
        <v>43732</v>
      </c>
      <c r="E47" s="17"/>
      <c r="F47" s="17"/>
      <c r="G47" s="1">
        <f t="shared" si="0"/>
        <v>-30</v>
      </c>
      <c r="H47" s="16">
        <f t="shared" si="1"/>
        <v>-2563.7999999999997</v>
      </c>
    </row>
    <row r="48" spans="1:8" ht="15">
      <c r="A48" s="28" t="s">
        <v>145</v>
      </c>
      <c r="B48" s="16">
        <v>77.07</v>
      </c>
      <c r="C48" s="17">
        <v>43756</v>
      </c>
      <c r="D48" s="17">
        <v>43732</v>
      </c>
      <c r="E48" s="17"/>
      <c r="F48" s="17"/>
      <c r="G48" s="1">
        <f t="shared" si="0"/>
        <v>-24</v>
      </c>
      <c r="H48" s="16">
        <f t="shared" si="1"/>
        <v>-1849.6799999999998</v>
      </c>
    </row>
    <row r="49" spans="1:8" ht="15">
      <c r="A49" s="28" t="s">
        <v>115</v>
      </c>
      <c r="B49" s="16">
        <v>1955.2</v>
      </c>
      <c r="C49" s="17">
        <v>43762</v>
      </c>
      <c r="D49" s="17">
        <v>43732</v>
      </c>
      <c r="E49" s="17"/>
      <c r="F49" s="17"/>
      <c r="G49" s="1">
        <f t="shared" si="0"/>
        <v>-30</v>
      </c>
      <c r="H49" s="16">
        <f t="shared" si="1"/>
        <v>-58656</v>
      </c>
    </row>
    <row r="50" spans="1:8" ht="15">
      <c r="A50" s="28" t="s">
        <v>146</v>
      </c>
      <c r="B50" s="16">
        <v>45.85</v>
      </c>
      <c r="C50" s="17">
        <v>43762</v>
      </c>
      <c r="D50" s="17">
        <v>43732</v>
      </c>
      <c r="E50" s="17"/>
      <c r="F50" s="17"/>
      <c r="G50" s="1">
        <f t="shared" si="0"/>
        <v>-30</v>
      </c>
      <c r="H50" s="16">
        <f t="shared" si="1"/>
        <v>-1375.5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53485.76</v>
      </c>
      <c r="C1">
        <f>COUNTA(A4:A203)</f>
        <v>37</v>
      </c>
      <c r="G1" s="20">
        <f>IF(B1&lt;&gt;0,H1/B1,0)</f>
        <v>-21.80045193337441</v>
      </c>
      <c r="H1" s="19">
        <f>SUM(H4:H195)</f>
        <v>-1166013.7399999998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147</v>
      </c>
      <c r="B4" s="16">
        <v>426</v>
      </c>
      <c r="C4" s="17">
        <v>43765</v>
      </c>
      <c r="D4" s="17">
        <v>43741</v>
      </c>
      <c r="E4" s="17"/>
      <c r="F4" s="17"/>
      <c r="G4" s="1">
        <f>D4-C4-(F4-E4)</f>
        <v>-24</v>
      </c>
      <c r="H4" s="16">
        <f>B4*G4</f>
        <v>-10224</v>
      </c>
    </row>
    <row r="5" spans="1:8" ht="15">
      <c r="A5" s="28" t="s">
        <v>148</v>
      </c>
      <c r="B5" s="16">
        <v>157</v>
      </c>
      <c r="C5" s="17">
        <v>43756</v>
      </c>
      <c r="D5" s="17">
        <v>43741</v>
      </c>
      <c r="E5" s="17"/>
      <c r="F5" s="17"/>
      <c r="G5" s="1">
        <f aca="true" t="shared" si="0" ref="G5:G68">D5-C5-(F5-E5)</f>
        <v>-15</v>
      </c>
      <c r="H5" s="16">
        <f aca="true" t="shared" si="1" ref="H5:H68">B5*G5</f>
        <v>-2355</v>
      </c>
    </row>
    <row r="6" spans="1:8" ht="15">
      <c r="A6" s="28" t="s">
        <v>149</v>
      </c>
      <c r="B6" s="16">
        <v>30</v>
      </c>
      <c r="C6" s="17">
        <v>43783</v>
      </c>
      <c r="D6" s="17">
        <v>43762</v>
      </c>
      <c r="E6" s="17"/>
      <c r="F6" s="17"/>
      <c r="G6" s="1">
        <f t="shared" si="0"/>
        <v>-21</v>
      </c>
      <c r="H6" s="16">
        <f t="shared" si="1"/>
        <v>-630</v>
      </c>
    </row>
    <row r="7" spans="1:8" ht="15">
      <c r="A7" s="28" t="s">
        <v>150</v>
      </c>
      <c r="B7" s="16">
        <v>210</v>
      </c>
      <c r="C7" s="17">
        <v>43783</v>
      </c>
      <c r="D7" s="17">
        <v>43762</v>
      </c>
      <c r="E7" s="17"/>
      <c r="F7" s="17"/>
      <c r="G7" s="1">
        <f t="shared" si="0"/>
        <v>-21</v>
      </c>
      <c r="H7" s="16">
        <f t="shared" si="1"/>
        <v>-4410</v>
      </c>
    </row>
    <row r="8" spans="1:8" ht="15">
      <c r="A8" s="28" t="s">
        <v>151</v>
      </c>
      <c r="B8" s="16">
        <v>394.85</v>
      </c>
      <c r="C8" s="17">
        <v>43783</v>
      </c>
      <c r="D8" s="17">
        <v>43762</v>
      </c>
      <c r="E8" s="17"/>
      <c r="F8" s="17"/>
      <c r="G8" s="1">
        <f t="shared" si="0"/>
        <v>-21</v>
      </c>
      <c r="H8" s="16">
        <f t="shared" si="1"/>
        <v>-8291.85</v>
      </c>
    </row>
    <row r="9" spans="1:8" ht="15">
      <c r="A9" s="28" t="s">
        <v>152</v>
      </c>
      <c r="B9" s="16">
        <v>132.26</v>
      </c>
      <c r="C9" s="17">
        <v>43783</v>
      </c>
      <c r="D9" s="17">
        <v>43762</v>
      </c>
      <c r="E9" s="17"/>
      <c r="F9" s="17"/>
      <c r="G9" s="1">
        <f t="shared" si="0"/>
        <v>-21</v>
      </c>
      <c r="H9" s="16">
        <f t="shared" si="1"/>
        <v>-2777.46</v>
      </c>
    </row>
    <row r="10" spans="1:8" ht="15">
      <c r="A10" s="28" t="s">
        <v>153</v>
      </c>
      <c r="B10" s="16">
        <v>112</v>
      </c>
      <c r="C10" s="17">
        <v>43783</v>
      </c>
      <c r="D10" s="17">
        <v>43762</v>
      </c>
      <c r="E10" s="17"/>
      <c r="F10" s="17"/>
      <c r="G10" s="1">
        <f t="shared" si="0"/>
        <v>-21</v>
      </c>
      <c r="H10" s="16">
        <f t="shared" si="1"/>
        <v>-2352</v>
      </c>
    </row>
    <row r="11" spans="1:8" ht="15">
      <c r="A11" s="28" t="s">
        <v>154</v>
      </c>
      <c r="B11" s="16">
        <v>296</v>
      </c>
      <c r="C11" s="17">
        <v>43789</v>
      </c>
      <c r="D11" s="17">
        <v>43762</v>
      </c>
      <c r="E11" s="17"/>
      <c r="F11" s="17"/>
      <c r="G11" s="1">
        <f t="shared" si="0"/>
        <v>-27</v>
      </c>
      <c r="H11" s="16">
        <f t="shared" si="1"/>
        <v>-7992</v>
      </c>
    </row>
    <row r="12" spans="1:8" ht="15">
      <c r="A12" s="28" t="s">
        <v>155</v>
      </c>
      <c r="B12" s="16">
        <v>1110</v>
      </c>
      <c r="C12" s="17">
        <v>43789</v>
      </c>
      <c r="D12" s="17">
        <v>43762</v>
      </c>
      <c r="E12" s="17"/>
      <c r="F12" s="17"/>
      <c r="G12" s="1">
        <f t="shared" si="0"/>
        <v>-27</v>
      </c>
      <c r="H12" s="16">
        <f t="shared" si="1"/>
        <v>-29970</v>
      </c>
    </row>
    <row r="13" spans="1:8" ht="15">
      <c r="A13" s="28" t="s">
        <v>156</v>
      </c>
      <c r="B13" s="16">
        <v>350</v>
      </c>
      <c r="C13" s="17">
        <v>43803</v>
      </c>
      <c r="D13" s="17">
        <v>43775</v>
      </c>
      <c r="E13" s="17"/>
      <c r="F13" s="17"/>
      <c r="G13" s="1">
        <f t="shared" si="0"/>
        <v>-28</v>
      </c>
      <c r="H13" s="16">
        <f t="shared" si="1"/>
        <v>-9800</v>
      </c>
    </row>
    <row r="14" spans="1:8" ht="15">
      <c r="A14" s="28" t="s">
        <v>157</v>
      </c>
      <c r="B14" s="16">
        <v>382.9</v>
      </c>
      <c r="C14" s="17">
        <v>43803</v>
      </c>
      <c r="D14" s="17">
        <v>43775</v>
      </c>
      <c r="E14" s="17"/>
      <c r="F14" s="17"/>
      <c r="G14" s="1">
        <f t="shared" si="0"/>
        <v>-28</v>
      </c>
      <c r="H14" s="16">
        <f t="shared" si="1"/>
        <v>-10721.199999999999</v>
      </c>
    </row>
    <row r="15" spans="1:8" ht="15">
      <c r="A15" s="28" t="s">
        <v>158</v>
      </c>
      <c r="B15" s="16">
        <v>100</v>
      </c>
      <c r="C15" s="17">
        <v>43796</v>
      </c>
      <c r="D15" s="17">
        <v>43775</v>
      </c>
      <c r="E15" s="17"/>
      <c r="F15" s="17"/>
      <c r="G15" s="1">
        <f t="shared" si="0"/>
        <v>-21</v>
      </c>
      <c r="H15" s="16">
        <f t="shared" si="1"/>
        <v>-2100</v>
      </c>
    </row>
    <row r="16" spans="1:8" ht="15">
      <c r="A16" s="28" t="s">
        <v>159</v>
      </c>
      <c r="B16" s="16">
        <v>761.6</v>
      </c>
      <c r="C16" s="17">
        <v>43803</v>
      </c>
      <c r="D16" s="17">
        <v>43775</v>
      </c>
      <c r="E16" s="17"/>
      <c r="F16" s="17"/>
      <c r="G16" s="1">
        <f t="shared" si="0"/>
        <v>-28</v>
      </c>
      <c r="H16" s="16">
        <f t="shared" si="1"/>
        <v>-21324.8</v>
      </c>
    </row>
    <row r="17" spans="1:8" ht="15">
      <c r="A17" s="28" t="s">
        <v>160</v>
      </c>
      <c r="B17" s="16">
        <v>207.87</v>
      </c>
      <c r="C17" s="17">
        <v>43796</v>
      </c>
      <c r="D17" s="17">
        <v>43775</v>
      </c>
      <c r="E17" s="17"/>
      <c r="F17" s="17"/>
      <c r="G17" s="1">
        <f t="shared" si="0"/>
        <v>-21</v>
      </c>
      <c r="H17" s="16">
        <f t="shared" si="1"/>
        <v>-4365.27</v>
      </c>
    </row>
    <row r="18" spans="1:8" ht="15">
      <c r="A18" s="28" t="s">
        <v>161</v>
      </c>
      <c r="B18" s="16">
        <v>520.1</v>
      </c>
      <c r="C18" s="17">
        <v>43796</v>
      </c>
      <c r="D18" s="17">
        <v>43775</v>
      </c>
      <c r="E18" s="17"/>
      <c r="F18" s="17"/>
      <c r="G18" s="1">
        <f t="shared" si="0"/>
        <v>-21</v>
      </c>
      <c r="H18" s="16">
        <f t="shared" si="1"/>
        <v>-10922.1</v>
      </c>
    </row>
    <row r="19" spans="1:8" ht="15">
      <c r="A19" s="28" t="s">
        <v>162</v>
      </c>
      <c r="B19" s="16">
        <v>163.61</v>
      </c>
      <c r="C19" s="17">
        <v>43804</v>
      </c>
      <c r="D19" s="17">
        <v>43775</v>
      </c>
      <c r="E19" s="17"/>
      <c r="F19" s="17"/>
      <c r="G19" s="1">
        <f t="shared" si="0"/>
        <v>-29</v>
      </c>
      <c r="H19" s="16">
        <f t="shared" si="1"/>
        <v>-4744.6900000000005</v>
      </c>
    </row>
    <row r="20" spans="1:8" ht="15">
      <c r="A20" s="28" t="s">
        <v>163</v>
      </c>
      <c r="B20" s="16">
        <v>8140</v>
      </c>
      <c r="C20" s="17">
        <v>43805</v>
      </c>
      <c r="D20" s="17">
        <v>43775</v>
      </c>
      <c r="E20" s="17"/>
      <c r="F20" s="17"/>
      <c r="G20" s="1">
        <f t="shared" si="0"/>
        <v>-30</v>
      </c>
      <c r="H20" s="16">
        <f t="shared" si="1"/>
        <v>-244200</v>
      </c>
    </row>
    <row r="21" spans="1:8" ht="15">
      <c r="A21" s="28" t="s">
        <v>164</v>
      </c>
      <c r="B21" s="16">
        <v>1106.56</v>
      </c>
      <c r="C21" s="17">
        <v>43806</v>
      </c>
      <c r="D21" s="17">
        <v>43777</v>
      </c>
      <c r="E21" s="17"/>
      <c r="F21" s="17"/>
      <c r="G21" s="1">
        <f t="shared" si="0"/>
        <v>-29</v>
      </c>
      <c r="H21" s="16">
        <f t="shared" si="1"/>
        <v>-32090.239999999998</v>
      </c>
    </row>
    <row r="22" spans="1:8" ht="15">
      <c r="A22" s="28" t="s">
        <v>165</v>
      </c>
      <c r="B22" s="16">
        <v>350</v>
      </c>
      <c r="C22" s="17">
        <v>43817</v>
      </c>
      <c r="D22" s="17">
        <v>43791</v>
      </c>
      <c r="E22" s="17"/>
      <c r="F22" s="17"/>
      <c r="G22" s="1">
        <f t="shared" si="0"/>
        <v>-26</v>
      </c>
      <c r="H22" s="16">
        <f t="shared" si="1"/>
        <v>-9100</v>
      </c>
    </row>
    <row r="23" spans="1:8" ht="15">
      <c r="A23" s="28" t="s">
        <v>166</v>
      </c>
      <c r="B23" s="16">
        <v>389.34</v>
      </c>
      <c r="C23" s="17">
        <v>43819</v>
      </c>
      <c r="D23" s="17">
        <v>43791</v>
      </c>
      <c r="E23" s="17"/>
      <c r="F23" s="17"/>
      <c r="G23" s="1">
        <f t="shared" si="0"/>
        <v>-28</v>
      </c>
      <c r="H23" s="16">
        <f t="shared" si="1"/>
        <v>-10901.519999999999</v>
      </c>
    </row>
    <row r="24" spans="1:8" ht="15">
      <c r="A24" s="28" t="s">
        <v>167</v>
      </c>
      <c r="B24" s="16">
        <v>238.09</v>
      </c>
      <c r="C24" s="17">
        <v>43825</v>
      </c>
      <c r="D24" s="17">
        <v>43796</v>
      </c>
      <c r="E24" s="17"/>
      <c r="F24" s="17"/>
      <c r="G24" s="1">
        <f t="shared" si="0"/>
        <v>-29</v>
      </c>
      <c r="H24" s="16">
        <f t="shared" si="1"/>
        <v>-6904.61</v>
      </c>
    </row>
    <row r="25" spans="1:8" ht="15">
      <c r="A25" s="28" t="s">
        <v>168</v>
      </c>
      <c r="B25" s="16">
        <v>565.5</v>
      </c>
      <c r="C25" s="17">
        <v>43825</v>
      </c>
      <c r="D25" s="17">
        <v>43796</v>
      </c>
      <c r="E25" s="17"/>
      <c r="F25" s="17"/>
      <c r="G25" s="1">
        <f t="shared" si="0"/>
        <v>-29</v>
      </c>
      <c r="H25" s="16">
        <f t="shared" si="1"/>
        <v>-16399.5</v>
      </c>
    </row>
    <row r="26" spans="1:8" ht="15">
      <c r="A26" s="28" t="s">
        <v>169</v>
      </c>
      <c r="B26" s="16">
        <v>4940</v>
      </c>
      <c r="C26" s="17">
        <v>43825</v>
      </c>
      <c r="D26" s="17">
        <v>43796</v>
      </c>
      <c r="E26" s="17"/>
      <c r="F26" s="17"/>
      <c r="G26" s="1">
        <f t="shared" si="0"/>
        <v>-29</v>
      </c>
      <c r="H26" s="16">
        <f t="shared" si="1"/>
        <v>-143260</v>
      </c>
    </row>
    <row r="27" spans="1:8" ht="15">
      <c r="A27" s="28" t="s">
        <v>170</v>
      </c>
      <c r="B27" s="16">
        <v>1175</v>
      </c>
      <c r="C27" s="17">
        <v>43826</v>
      </c>
      <c r="D27" s="17">
        <v>43797</v>
      </c>
      <c r="E27" s="17"/>
      <c r="F27" s="17"/>
      <c r="G27" s="1">
        <f t="shared" si="0"/>
        <v>-29</v>
      </c>
      <c r="H27" s="16">
        <f t="shared" si="1"/>
        <v>-34075</v>
      </c>
    </row>
    <row r="28" spans="1:8" ht="15">
      <c r="A28" s="28" t="s">
        <v>171</v>
      </c>
      <c r="B28" s="16">
        <v>1497</v>
      </c>
      <c r="C28" s="17">
        <v>43826</v>
      </c>
      <c r="D28" s="17">
        <v>43797</v>
      </c>
      <c r="E28" s="17"/>
      <c r="F28" s="17"/>
      <c r="G28" s="1">
        <f t="shared" si="0"/>
        <v>-29</v>
      </c>
      <c r="H28" s="16">
        <f t="shared" si="1"/>
        <v>-43413</v>
      </c>
    </row>
    <row r="29" spans="1:8" ht="15">
      <c r="A29" s="28" t="s">
        <v>172</v>
      </c>
      <c r="B29" s="16">
        <v>275</v>
      </c>
      <c r="C29" s="17">
        <v>43826</v>
      </c>
      <c r="D29" s="17">
        <v>43797</v>
      </c>
      <c r="E29" s="17"/>
      <c r="F29" s="17"/>
      <c r="G29" s="1">
        <f t="shared" si="0"/>
        <v>-29</v>
      </c>
      <c r="H29" s="16">
        <f t="shared" si="1"/>
        <v>-7975</v>
      </c>
    </row>
    <row r="30" spans="1:8" ht="15">
      <c r="A30" s="28" t="s">
        <v>173</v>
      </c>
      <c r="B30" s="16">
        <v>320</v>
      </c>
      <c r="C30" s="17">
        <v>43833</v>
      </c>
      <c r="D30" s="17">
        <v>43803</v>
      </c>
      <c r="E30" s="17"/>
      <c r="F30" s="17"/>
      <c r="G30" s="1">
        <f t="shared" si="0"/>
        <v>-30</v>
      </c>
      <c r="H30" s="16">
        <f t="shared" si="1"/>
        <v>-9600</v>
      </c>
    </row>
    <row r="31" spans="1:8" ht="15">
      <c r="A31" s="28" t="s">
        <v>174</v>
      </c>
      <c r="B31" s="16">
        <v>270</v>
      </c>
      <c r="C31" s="17">
        <v>43833</v>
      </c>
      <c r="D31" s="17">
        <v>43803</v>
      </c>
      <c r="E31" s="17"/>
      <c r="F31" s="17"/>
      <c r="G31" s="1">
        <f t="shared" si="0"/>
        <v>-30</v>
      </c>
      <c r="H31" s="16">
        <f t="shared" si="1"/>
        <v>-8100</v>
      </c>
    </row>
    <row r="32" spans="1:8" ht="15">
      <c r="A32" s="28" t="s">
        <v>175</v>
      </c>
      <c r="B32" s="16">
        <v>8280.39</v>
      </c>
      <c r="C32" s="17">
        <v>43803</v>
      </c>
      <c r="D32" s="17">
        <v>43803</v>
      </c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 t="s">
        <v>176</v>
      </c>
      <c r="B33" s="16">
        <v>18089.1</v>
      </c>
      <c r="C33" s="17">
        <v>43825</v>
      </c>
      <c r="D33" s="17">
        <v>43803</v>
      </c>
      <c r="E33" s="17"/>
      <c r="F33" s="17"/>
      <c r="G33" s="1">
        <f t="shared" si="0"/>
        <v>-22</v>
      </c>
      <c r="H33" s="16">
        <f t="shared" si="1"/>
        <v>-397960.19999999995</v>
      </c>
    </row>
    <row r="34" spans="1:8" ht="15">
      <c r="A34" s="28" t="s">
        <v>177</v>
      </c>
      <c r="B34" s="16">
        <v>400</v>
      </c>
      <c r="C34" s="17">
        <v>43834</v>
      </c>
      <c r="D34" s="17">
        <v>43809</v>
      </c>
      <c r="E34" s="17"/>
      <c r="F34" s="17"/>
      <c r="G34" s="1">
        <f t="shared" si="0"/>
        <v>-25</v>
      </c>
      <c r="H34" s="16">
        <f t="shared" si="1"/>
        <v>-10000</v>
      </c>
    </row>
    <row r="35" spans="1:8" ht="15">
      <c r="A35" s="28" t="s">
        <v>178</v>
      </c>
      <c r="B35" s="16">
        <v>51.79</v>
      </c>
      <c r="C35" s="17">
        <v>43819</v>
      </c>
      <c r="D35" s="17">
        <v>43809</v>
      </c>
      <c r="E35" s="17"/>
      <c r="F35" s="17"/>
      <c r="G35" s="1">
        <f t="shared" si="0"/>
        <v>-10</v>
      </c>
      <c r="H35" s="16">
        <f t="shared" si="1"/>
        <v>-517.9</v>
      </c>
    </row>
    <row r="36" spans="1:8" ht="15">
      <c r="A36" s="28" t="s">
        <v>179</v>
      </c>
      <c r="B36" s="16">
        <v>778</v>
      </c>
      <c r="C36" s="17">
        <v>43838</v>
      </c>
      <c r="D36" s="17">
        <v>43809</v>
      </c>
      <c r="E36" s="17"/>
      <c r="F36" s="17"/>
      <c r="G36" s="1">
        <f t="shared" si="0"/>
        <v>-29</v>
      </c>
      <c r="H36" s="16">
        <f t="shared" si="1"/>
        <v>-22562</v>
      </c>
    </row>
    <row r="37" spans="1:8" ht="15">
      <c r="A37" s="28" t="s">
        <v>180</v>
      </c>
      <c r="B37" s="16">
        <v>150</v>
      </c>
      <c r="C37" s="17">
        <v>43840</v>
      </c>
      <c r="D37" s="17">
        <v>43810</v>
      </c>
      <c r="E37" s="17"/>
      <c r="F37" s="17"/>
      <c r="G37" s="1">
        <f t="shared" si="0"/>
        <v>-30</v>
      </c>
      <c r="H37" s="16">
        <f t="shared" si="1"/>
        <v>-4500</v>
      </c>
    </row>
    <row r="38" spans="1:8" ht="15">
      <c r="A38" s="28" t="s">
        <v>181</v>
      </c>
      <c r="B38" s="16">
        <v>499.9</v>
      </c>
      <c r="C38" s="17">
        <v>43841</v>
      </c>
      <c r="D38" s="17">
        <v>43815</v>
      </c>
      <c r="E38" s="17"/>
      <c r="F38" s="17"/>
      <c r="G38" s="1">
        <f t="shared" si="0"/>
        <v>-26</v>
      </c>
      <c r="H38" s="16">
        <f t="shared" si="1"/>
        <v>-12997.4</v>
      </c>
    </row>
    <row r="39" spans="1:8" ht="15">
      <c r="A39" s="28" t="s">
        <v>182</v>
      </c>
      <c r="B39" s="16">
        <v>245.9</v>
      </c>
      <c r="C39" s="17">
        <v>43846</v>
      </c>
      <c r="D39" s="17">
        <v>43816</v>
      </c>
      <c r="E39" s="17"/>
      <c r="F39" s="17"/>
      <c r="G39" s="1">
        <f t="shared" si="0"/>
        <v>-30</v>
      </c>
      <c r="H39" s="16">
        <f t="shared" si="1"/>
        <v>-7377</v>
      </c>
    </row>
    <row r="40" spans="1:8" ht="15">
      <c r="A40" s="28" t="s">
        <v>183</v>
      </c>
      <c r="B40" s="16">
        <v>370</v>
      </c>
      <c r="C40" s="17">
        <v>43846</v>
      </c>
      <c r="D40" s="17">
        <v>43816</v>
      </c>
      <c r="E40" s="17"/>
      <c r="F40" s="17"/>
      <c r="G40" s="1">
        <f t="shared" si="0"/>
        <v>-30</v>
      </c>
      <c r="H40" s="16">
        <f t="shared" si="1"/>
        <v>-11100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2020-01-21T11:59:43Z</dcterms:modified>
  <cp:category/>
  <cp:version/>
  <cp:contentType/>
  <cp:contentStatus/>
</cp:coreProperties>
</file>