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<sst xmlns="http://schemas.openxmlformats.org/spreadsheetml/2006/main" count="73" uniqueCount="49">
  <si>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</si>
  <si>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</si>
  <si>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</si>
  <si>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</si>
  <si>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</si>
  <si>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</si>
  <si>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</si>
  <si>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</si>
  <si>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</si>
  <si>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</si>
  <si>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</si>
  <si>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</si>
  <si>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</si>
  <si>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</si>
  <si>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</si>
  <si>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</si>
  <si>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</si>
  <si>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</si>
  <si>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</si>
  <si>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</si>
  <si>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</si>
  <si>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 N. 7 C.F. 80124350150 C.M. MIIC8AN00D</t>
  </si>
  <si>
    <t>PA1363 del 28/12/2018</t>
  </si>
  <si>
    <t>PA1362 del 28/12/2018</t>
  </si>
  <si>
    <t>8 PA del 08/01/2019</t>
  </si>
  <si>
    <t>15 PA del 10/01/2019</t>
  </si>
  <si>
    <t>2019000779 del 14/01/2019</t>
  </si>
  <si>
    <t>MI0170000060 del 22/01/2019</t>
  </si>
  <si>
    <t>FVL78 del 25/01/2019</t>
  </si>
  <si>
    <t>PA18 del 29/01/2019</t>
  </si>
  <si>
    <t>3/VEFE del 08/01/2019</t>
  </si>
  <si>
    <t>6 del 02/01/2019</t>
  </si>
  <si>
    <t>279 del 30/01/2019</t>
  </si>
  <si>
    <t>280 del 30/01/2019</t>
  </si>
  <si>
    <t>2053/EL del 23/01/2019</t>
  </si>
  <si>
    <t>000001-2019-FE del 15/02/2019</t>
  </si>
  <si>
    <t>16PA del 15/02/2019</t>
  </si>
  <si>
    <t>000002-2019-FE del 15/02/2019</t>
  </si>
  <si>
    <t>93 del 17/01/2019</t>
  </si>
  <si>
    <t>197 del 20/02/2019</t>
  </si>
  <si>
    <t>FPA 2/19 del 05/03/2019</t>
  </si>
  <si>
    <t>8 del 04/03/2019</t>
  </si>
  <si>
    <t>2332/P del 14/03/2019</t>
  </si>
  <si>
    <t>PA295 del 26/03/2019</t>
  </si>
  <si>
    <t>2/SP/SE del 22/03/2019</t>
  </si>
  <si>
    <t>3/SP/SE del 22/03/2019</t>
  </si>
  <si>
    <t>190042/PA del 13/03/2019</t>
  </si>
  <si>
    <t>FPA 5/19 del 26/03/2019</t>
  </si>
  <si>
    <t>1865 / A del 28/03/2019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</si>
</sst>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2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27</v>
      </c>
      <c r="B10" s="37"/>
      <c r="C10" s="50">
        <f>SUM(C16:D19)</f>
        <v>58130.36</v>
      </c>
      <c r="D10" s="37"/>
      <c r="E10" s="38">
        <f>('Trimestre 1'!H1+'Trimestre 2'!H1+'Trimestre 3'!H1+'Trimestre 4'!H1)/C10</f>
        <v>-8.582268714661323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51">
        <f>'Trimestre 1'!B1</f>
        <v>52095.19</v>
      </c>
      <c r="D16" s="52"/>
      <c r="E16" s="51">
        <f>'Trimestre 1'!G1</f>
        <v>-6.1010482925582945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</v>
      </c>
      <c r="C17" s="51">
        <f>'Trimestre 2'!B1</f>
        <v>6035.17</v>
      </c>
      <c r="D17" s="52"/>
      <c r="E17" s="51">
        <f>'Trimestre 2'!G1</f>
        <v>-30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52095.19</v>
      </c>
      <c r="C1">
        <f>COUNTA(A4:A203)</f>
        <v>21</v>
      </c>
      <c r="G1" s="20">
        <f>IF(B1&lt;&gt;0,H1/B1,0)</f>
        <v>-6.1010482925582945</v>
      </c>
      <c r="H1" s="19">
        <f>SUM(H4:H195)</f>
        <v>-317835.26999999996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219.37</v>
      </c>
      <c r="C4" s="17">
        <v>43503</v>
      </c>
      <c r="D4" s="17">
        <v>43500</v>
      </c>
      <c r="E4" s="17"/>
      <c r="F4" s="17"/>
      <c r="G4" s="1">
        <f>D4-C4-(F4-E4)</f>
        <v>-3</v>
      </c>
      <c r="H4" s="16">
        <f>B4*G4</f>
        <v>-658.11</v>
      </c>
    </row>
    <row r="5" spans="1:8" ht="15">
      <c r="A5" s="28" t="s">
        <v>23</v>
      </c>
      <c r="B5" s="16">
        <v>244.8</v>
      </c>
      <c r="C5" s="17">
        <v>43503</v>
      </c>
      <c r="D5" s="17">
        <v>43500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-734.4000000000001</v>
      </c>
    </row>
    <row r="6" spans="1:8" ht="15">
      <c r="A6" s="28" t="s">
        <v>24</v>
      </c>
      <c r="B6" s="16">
        <v>380</v>
      </c>
      <c r="C6" s="17">
        <v>43530</v>
      </c>
      <c r="D6" s="17">
        <v>43500</v>
      </c>
      <c r="E6" s="17"/>
      <c r="F6" s="17"/>
      <c r="G6" s="1">
        <f t="shared" si="0"/>
        <v>-30</v>
      </c>
      <c r="H6" s="16">
        <f t="shared" si="1"/>
        <v>-11400</v>
      </c>
    </row>
    <row r="7" spans="1:8" ht="15">
      <c r="A7" s="28" t="s">
        <v>25</v>
      </c>
      <c r="B7" s="16">
        <v>560</v>
      </c>
      <c r="C7" s="17">
        <v>43530</v>
      </c>
      <c r="D7" s="17">
        <v>43500</v>
      </c>
      <c r="E7" s="17"/>
      <c r="F7" s="17"/>
      <c r="G7" s="1">
        <f t="shared" si="0"/>
        <v>-30</v>
      </c>
      <c r="H7" s="16">
        <f t="shared" si="1"/>
        <v>-16800</v>
      </c>
    </row>
    <row r="8" spans="1:8" ht="15">
      <c r="A8" s="28" t="s">
        <v>26</v>
      </c>
      <c r="B8" s="16">
        <v>6</v>
      </c>
      <c r="C8" s="17">
        <v>43530</v>
      </c>
      <c r="D8" s="17">
        <v>43500</v>
      </c>
      <c r="E8" s="17"/>
      <c r="F8" s="17"/>
      <c r="G8" s="1">
        <f t="shared" si="0"/>
        <v>-30</v>
      </c>
      <c r="H8" s="16">
        <f t="shared" si="1"/>
        <v>-180</v>
      </c>
    </row>
    <row r="9" spans="1:8" ht="15">
      <c r="A9" s="28" t="s">
        <v>27</v>
      </c>
      <c r="B9" s="16">
        <v>472.13</v>
      </c>
      <c r="C9" s="17">
        <v>43530</v>
      </c>
      <c r="D9" s="17">
        <v>43500</v>
      </c>
      <c r="E9" s="17"/>
      <c r="F9" s="17"/>
      <c r="G9" s="1">
        <f t="shared" si="0"/>
        <v>-30</v>
      </c>
      <c r="H9" s="16">
        <f t="shared" si="1"/>
        <v>-14163.9</v>
      </c>
    </row>
    <row r="10" spans="1:8" ht="15">
      <c r="A10" s="28" t="s">
        <v>28</v>
      </c>
      <c r="B10" s="16">
        <v>60</v>
      </c>
      <c r="C10" s="17">
        <v>43530</v>
      </c>
      <c r="D10" s="17">
        <v>43500</v>
      </c>
      <c r="E10" s="17"/>
      <c r="F10" s="17"/>
      <c r="G10" s="1">
        <f t="shared" si="0"/>
        <v>-30</v>
      </c>
      <c r="H10" s="16">
        <f t="shared" si="1"/>
        <v>-1800</v>
      </c>
    </row>
    <row r="11" spans="1:8" ht="15">
      <c r="A11" s="28" t="s">
        <v>29</v>
      </c>
      <c r="B11" s="16">
        <v>8.51</v>
      </c>
      <c r="C11" s="17">
        <v>43530</v>
      </c>
      <c r="D11" s="17">
        <v>43500</v>
      </c>
      <c r="E11" s="17"/>
      <c r="F11" s="17"/>
      <c r="G11" s="1">
        <f t="shared" si="0"/>
        <v>-30</v>
      </c>
      <c r="H11" s="16">
        <f t="shared" si="1"/>
        <v>-255.29999999999998</v>
      </c>
    </row>
    <row r="12" spans="1:8" ht="15">
      <c r="A12" s="28" t="s">
        <v>30</v>
      </c>
      <c r="B12" s="16">
        <v>100</v>
      </c>
      <c r="C12" s="17">
        <v>43530</v>
      </c>
      <c r="D12" s="17">
        <v>43500</v>
      </c>
      <c r="E12" s="17"/>
      <c r="F12" s="17"/>
      <c r="G12" s="1">
        <f t="shared" si="0"/>
        <v>-30</v>
      </c>
      <c r="H12" s="16">
        <f t="shared" si="1"/>
        <v>-3000</v>
      </c>
    </row>
    <row r="13" spans="1:8" ht="15">
      <c r="A13" s="28" t="s">
        <v>31</v>
      </c>
      <c r="B13" s="16">
        <v>16614.51</v>
      </c>
      <c r="C13" s="17">
        <v>43503</v>
      </c>
      <c r="D13" s="17">
        <v>43500</v>
      </c>
      <c r="E13" s="17"/>
      <c r="F13" s="17"/>
      <c r="G13" s="1">
        <f t="shared" si="0"/>
        <v>-3</v>
      </c>
      <c r="H13" s="16">
        <f t="shared" si="1"/>
        <v>-49843.53</v>
      </c>
    </row>
    <row r="14" spans="1:8" ht="15">
      <c r="A14" s="28" t="s">
        <v>32</v>
      </c>
      <c r="B14" s="16">
        <v>210</v>
      </c>
      <c r="C14" s="17">
        <v>43530</v>
      </c>
      <c r="D14" s="17">
        <v>43500</v>
      </c>
      <c r="E14" s="17"/>
      <c r="F14" s="17"/>
      <c r="G14" s="1">
        <f t="shared" si="0"/>
        <v>-30</v>
      </c>
      <c r="H14" s="16">
        <f t="shared" si="1"/>
        <v>-6300</v>
      </c>
    </row>
    <row r="15" spans="1:8" ht="15">
      <c r="A15" s="28" t="s">
        <v>33</v>
      </c>
      <c r="B15" s="16">
        <v>30</v>
      </c>
      <c r="C15" s="17">
        <v>43530</v>
      </c>
      <c r="D15" s="17">
        <v>43500</v>
      </c>
      <c r="E15" s="17"/>
      <c r="F15" s="17"/>
      <c r="G15" s="1">
        <f t="shared" si="0"/>
        <v>-30</v>
      </c>
      <c r="H15" s="16">
        <f t="shared" si="1"/>
        <v>-900</v>
      </c>
    </row>
    <row r="16" spans="1:8" ht="15">
      <c r="A16" s="28" t="s">
        <v>34</v>
      </c>
      <c r="B16" s="16">
        <v>850</v>
      </c>
      <c r="C16" s="17">
        <v>43540</v>
      </c>
      <c r="D16" s="17">
        <v>43510</v>
      </c>
      <c r="E16" s="17"/>
      <c r="F16" s="17"/>
      <c r="G16" s="1">
        <f t="shared" si="0"/>
        <v>-30</v>
      </c>
      <c r="H16" s="16">
        <f t="shared" si="1"/>
        <v>-25500</v>
      </c>
    </row>
    <row r="17" spans="1:8" ht="15">
      <c r="A17" s="28" t="s">
        <v>35</v>
      </c>
      <c r="B17" s="16">
        <v>850</v>
      </c>
      <c r="C17" s="17">
        <v>43553</v>
      </c>
      <c r="D17" s="17">
        <v>43525</v>
      </c>
      <c r="E17" s="17"/>
      <c r="F17" s="17"/>
      <c r="G17" s="1">
        <f t="shared" si="0"/>
        <v>-28</v>
      </c>
      <c r="H17" s="16">
        <f t="shared" si="1"/>
        <v>-23800</v>
      </c>
    </row>
    <row r="18" spans="1:8" ht="15">
      <c r="A18" s="28" t="s">
        <v>36</v>
      </c>
      <c r="B18" s="16">
        <v>546.75</v>
      </c>
      <c r="C18" s="17">
        <v>43553</v>
      </c>
      <c r="D18" s="17">
        <v>43525</v>
      </c>
      <c r="E18" s="17"/>
      <c r="F18" s="17"/>
      <c r="G18" s="1">
        <f t="shared" si="0"/>
        <v>-28</v>
      </c>
      <c r="H18" s="16">
        <f t="shared" si="1"/>
        <v>-15309</v>
      </c>
    </row>
    <row r="19" spans="1:8" ht="15">
      <c r="A19" s="28" t="s">
        <v>37</v>
      </c>
      <c r="B19" s="16">
        <v>610</v>
      </c>
      <c r="C19" s="17">
        <v>43554</v>
      </c>
      <c r="D19" s="17">
        <v>43525</v>
      </c>
      <c r="E19" s="17"/>
      <c r="F19" s="17"/>
      <c r="G19" s="1">
        <f t="shared" si="0"/>
        <v>-29</v>
      </c>
      <c r="H19" s="16">
        <f t="shared" si="1"/>
        <v>-17690</v>
      </c>
    </row>
    <row r="20" spans="1:8" ht="15">
      <c r="A20" s="28" t="s">
        <v>38</v>
      </c>
      <c r="B20" s="16">
        <v>10843.51</v>
      </c>
      <c r="C20" s="17">
        <v>43530</v>
      </c>
      <c r="D20" s="17">
        <v>43542</v>
      </c>
      <c r="E20" s="17"/>
      <c r="F20" s="17"/>
      <c r="G20" s="1">
        <f t="shared" si="0"/>
        <v>12</v>
      </c>
      <c r="H20" s="16">
        <f t="shared" si="1"/>
        <v>130122.12</v>
      </c>
    </row>
    <row r="21" spans="1:8" ht="15">
      <c r="A21" s="28" t="s">
        <v>39</v>
      </c>
      <c r="B21" s="16">
        <v>16662.27</v>
      </c>
      <c r="C21" s="17">
        <v>43553</v>
      </c>
      <c r="D21" s="17">
        <v>43542</v>
      </c>
      <c r="E21" s="17"/>
      <c r="F21" s="17"/>
      <c r="G21" s="1">
        <f t="shared" si="0"/>
        <v>-11</v>
      </c>
      <c r="H21" s="16">
        <f t="shared" si="1"/>
        <v>-183284.97</v>
      </c>
    </row>
    <row r="22" spans="1:8" ht="15">
      <c r="A22" s="28" t="s">
        <v>40</v>
      </c>
      <c r="B22" s="16">
        <v>2288</v>
      </c>
      <c r="C22" s="17">
        <v>43569</v>
      </c>
      <c r="D22" s="17">
        <v>43542</v>
      </c>
      <c r="E22" s="17"/>
      <c r="F22" s="17"/>
      <c r="G22" s="1">
        <f t="shared" si="0"/>
        <v>-27</v>
      </c>
      <c r="H22" s="16">
        <f t="shared" si="1"/>
        <v>-61776</v>
      </c>
    </row>
    <row r="23" spans="1:8" ht="15">
      <c r="A23" s="28" t="s">
        <v>41</v>
      </c>
      <c r="B23" s="16">
        <v>480</v>
      </c>
      <c r="C23" s="17">
        <v>43569</v>
      </c>
      <c r="D23" s="17">
        <v>43542</v>
      </c>
      <c r="E23" s="17"/>
      <c r="F23" s="17"/>
      <c r="G23" s="1">
        <f t="shared" si="0"/>
        <v>-27</v>
      </c>
      <c r="H23" s="16">
        <f t="shared" si="1"/>
        <v>-12960</v>
      </c>
    </row>
    <row r="24" spans="1:8" ht="15">
      <c r="A24" s="28" t="s">
        <v>42</v>
      </c>
      <c r="B24" s="16">
        <v>59.34</v>
      </c>
      <c r="C24" s="17">
        <v>43569</v>
      </c>
      <c r="D24" s="17">
        <v>43542</v>
      </c>
      <c r="E24" s="17"/>
      <c r="F24" s="17"/>
      <c r="G24" s="1">
        <f t="shared" si="0"/>
        <v>-27</v>
      </c>
      <c r="H24" s="16">
        <f t="shared" si="1"/>
        <v>-1602.18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6035.17</v>
      </c>
      <c r="C1">
        <f>COUNTA(A4:A203)</f>
        <v>6</v>
      </c>
      <c r="G1" s="20">
        <f>IF(B1&lt;&gt;0,H1/B1,0)</f>
        <v>-30</v>
      </c>
      <c r="H1" s="19">
        <f>SUM(H4:H195)</f>
        <v>-181055.1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100</v>
      </c>
      <c r="C4" s="17">
        <v>43586</v>
      </c>
      <c r="D4" s="17">
        <v>43556</v>
      </c>
      <c r="E4" s="17"/>
      <c r="F4" s="17"/>
      <c r="G4" s="1">
        <f>D4-C4-(F4-E4)</f>
        <v>-30</v>
      </c>
      <c r="H4" s="16">
        <f>B4*G4</f>
        <v>-3000</v>
      </c>
    </row>
    <row r="5" spans="1:8" ht="15">
      <c r="A5" s="28" t="s">
        <v>44</v>
      </c>
      <c r="B5" s="16">
        <v>130</v>
      </c>
      <c r="C5" s="17">
        <v>43586</v>
      </c>
      <c r="D5" s="17">
        <v>43556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-3900</v>
      </c>
    </row>
    <row r="6" spans="1:8" ht="15">
      <c r="A6" s="28" t="s">
        <v>45</v>
      </c>
      <c r="B6" s="16">
        <v>1311</v>
      </c>
      <c r="C6" s="17">
        <v>43586</v>
      </c>
      <c r="D6" s="17">
        <v>43556</v>
      </c>
      <c r="E6" s="17"/>
      <c r="F6" s="17"/>
      <c r="G6" s="1">
        <f t="shared" si="0"/>
        <v>-30</v>
      </c>
      <c r="H6" s="16">
        <f t="shared" si="1"/>
        <v>-39330</v>
      </c>
    </row>
    <row r="7" spans="1:8" ht="15">
      <c r="A7" s="28" t="s">
        <v>46</v>
      </c>
      <c r="B7" s="16">
        <v>219.67</v>
      </c>
      <c r="C7" s="17">
        <v>43586</v>
      </c>
      <c r="D7" s="17">
        <v>43556</v>
      </c>
      <c r="E7" s="17"/>
      <c r="F7" s="17"/>
      <c r="G7" s="1">
        <f t="shared" si="0"/>
        <v>-30</v>
      </c>
      <c r="H7" s="16">
        <f t="shared" si="1"/>
        <v>-6590.099999999999</v>
      </c>
    </row>
    <row r="8" spans="1:8" ht="15">
      <c r="A8" s="28" t="s">
        <v>47</v>
      </c>
      <c r="B8" s="16">
        <v>1889.5</v>
      </c>
      <c r="C8" s="17">
        <v>43586</v>
      </c>
      <c r="D8" s="17">
        <v>43556</v>
      </c>
      <c r="E8" s="17"/>
      <c r="F8" s="17"/>
      <c r="G8" s="1">
        <f t="shared" si="0"/>
        <v>-30</v>
      </c>
      <c r="H8" s="16">
        <f t="shared" si="1"/>
        <v>-56685</v>
      </c>
    </row>
    <row r="9" spans="1:8" ht="15">
      <c r="A9" s="28" t="s">
        <v>48</v>
      </c>
      <c r="B9" s="16">
        <v>2385</v>
      </c>
      <c r="C9" s="17">
        <v>43586</v>
      </c>
      <c r="D9" s="17">
        <v>43556</v>
      </c>
      <c r="E9" s="17"/>
      <c r="F9" s="17"/>
      <c r="G9" s="1">
        <f t="shared" si="0"/>
        <v>-30</v>
      </c>
      <c r="H9" s="16">
        <f t="shared" si="1"/>
        <v>-71550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2019-04-04T12:09:34Z</dcterms:modified>
  <cp:category/>
  <cp:version/>
  <cp:contentType/>
  <cp:contentStatus/>
</cp:coreProperties>
</file>