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H13" i="3"/>
  <c r="G13" i="3"/>
  <c r="G12" i="3"/>
  <c r="H12" i="3" s="1"/>
  <c r="G11" i="3"/>
  <c r="H11" i="3" s="1"/>
  <c r="G10" i="3"/>
  <c r="H10" i="3" s="1"/>
  <c r="H9" i="3"/>
  <c r="G9" i="3"/>
  <c r="H8" i="3"/>
  <c r="G8" i="3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H35" i="2" s="1"/>
  <c r="G34" i="2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4" i="2"/>
  <c r="H26" i="2"/>
  <c r="H25" i="2"/>
  <c r="H18" i="2"/>
  <c r="H15" i="2"/>
  <c r="H11" i="2"/>
  <c r="H6" i="2"/>
  <c r="C15" i="1"/>
  <c r="B16" i="1"/>
  <c r="B15" i="1"/>
  <c r="C1" i="2"/>
  <c r="B13" i="1" s="1"/>
  <c r="B1" i="2"/>
  <c r="C13" i="1" s="1"/>
  <c r="C16" i="1"/>
  <c r="C9" i="1" l="1"/>
  <c r="A9" i="1"/>
  <c r="H1" i="2"/>
  <c r="G1" i="2" s="1"/>
  <c r="D13" i="1" s="1"/>
  <c r="H1" i="3"/>
  <c r="G1" i="3" s="1"/>
  <c r="D14" i="1" s="1"/>
  <c r="H1" i="4"/>
  <c r="E9" i="1" l="1"/>
</calcChain>
</file>

<file path=xl/sharedStrings.xml><?xml version="1.0" encoding="utf-8"?>
<sst xmlns="http://schemas.openxmlformats.org/spreadsheetml/2006/main" count="93" uniqueCount="69">
  <si>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</si>
  <si>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</si>
  <si>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</si>
  <si>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</si>
  <si>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</si>
  <si>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</si>
  <si>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</si>
  <si>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</si>
  <si>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</si>
  <si>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</si>
  <si>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</si>
  <si>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</si>
  <si>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</si>
  <si>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</si>
  <si>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</si>
  <si>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</si>
  <si>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</si>
  <si>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</si>
  <si>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</si>
  <si>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</si>
  <si>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STATALE MADRE TERESA DI CALCUTTA</t>
  </si>
  <si>
    <t>20138 MILANO (MI) VIA MONDOLFO N. 7 C.F. 80124350150 C.M. MIIC8AN00D</t>
  </si>
  <si>
    <t>2021/00001 del 04/01/2021</t>
  </si>
  <si>
    <t>PA161 del 24/12/2020</t>
  </si>
  <si>
    <t>5 del 08/01/2021</t>
  </si>
  <si>
    <t>289/E del 31/12/2020</t>
  </si>
  <si>
    <t>PA8 del 14/01/2021</t>
  </si>
  <si>
    <t>20214E01013 del 11/01/2021</t>
  </si>
  <si>
    <t>85 del 20/01/2021</t>
  </si>
  <si>
    <t>35/E del 23/01/2021</t>
  </si>
  <si>
    <t>184 del 18/01/2021</t>
  </si>
  <si>
    <t>FPA 1/21 del 22/01/2021</t>
  </si>
  <si>
    <t>279/E del 29/12/2020</t>
  </si>
  <si>
    <t>000005/PA del 25/01/2021</t>
  </si>
  <si>
    <t>265 del 28/01/2021</t>
  </si>
  <si>
    <t>000006/PA del 25/01/2021</t>
  </si>
  <si>
    <t>FATTPA 1_21 del 10/02/2021</t>
  </si>
  <si>
    <t>2021/00829 del 12/02/2021</t>
  </si>
  <si>
    <t>2021-20/PU del 19/02/2021</t>
  </si>
  <si>
    <t>22/A del 28/02/2021</t>
  </si>
  <si>
    <t>21/A del 28/02/2021</t>
  </si>
  <si>
    <t>209 del 01/03/2021</t>
  </si>
  <si>
    <t>23/A del 28/02/2021</t>
  </si>
  <si>
    <t>12/A del 26/02/2021</t>
  </si>
  <si>
    <t>664 del 02/03/2021</t>
  </si>
  <si>
    <t>62/E del 02/03/2021</t>
  </si>
  <si>
    <t>65/E del 03/03/2021</t>
  </si>
  <si>
    <t>128/PA del 12/03/2021</t>
  </si>
  <si>
    <t>129/PA del 12/03/2021</t>
  </si>
  <si>
    <t>242 del 12/03/2021</t>
  </si>
  <si>
    <t>172/E del 10/03/2021</t>
  </si>
  <si>
    <t>PA50 del 16/03/2021</t>
  </si>
  <si>
    <t>FPA 3/21 del 18/03/2021</t>
  </si>
  <si>
    <t>360D del 20/03/2021</t>
  </si>
  <si>
    <t>F210282 del 15/03/2021</t>
  </si>
  <si>
    <t>99/E del 26/03/2021</t>
  </si>
  <si>
    <t>000131/PA del 25/03/2021</t>
  </si>
  <si>
    <t>102/E del 26/03/2021</t>
  </si>
  <si>
    <t>210021 del 11/02/2021</t>
  </si>
  <si>
    <t>24/A del 31/03/2021</t>
  </si>
  <si>
    <t>98/E del 26/03/2021</t>
  </si>
  <si>
    <t>50/02 del 13/04/2021</t>
  </si>
  <si>
    <t>51/02 del 13/04/2021</t>
  </si>
  <si>
    <t>344 del 12/04/2021</t>
  </si>
  <si>
    <t>843 del 19/04/2021</t>
  </si>
  <si>
    <t>PA75 del 20/04/2021</t>
  </si>
  <si>
    <t>849 del 21/04/2021</t>
  </si>
  <si>
    <t>850 del 21/04/2021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</si>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</sst>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46</v>
      </c>
      <c r="B9" s="35"/>
      <c r="C9" s="34">
        <f>SUM(C13:C16)</f>
        <v>114928.34999999999</v>
      </c>
      <c r="D9" s="35"/>
      <c r="E9" s="40">
        <f>('Trimestre 1'!H1+'Trimestre 2'!H1+'Trimestre 3'!H1+'Trimestre 4'!H1)/C9</f>
        <v>-23.312065386825793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32</v>
      </c>
      <c r="C13" s="29">
        <f>'Trimestre 1'!B1</f>
        <v>81107.929999999993</v>
      </c>
      <c r="D13" s="29">
        <f>'Trimestre 1'!G1</f>
        <v>-26.234267105571554</v>
      </c>
      <c r="E13" s="29">
        <v>11199.6</v>
      </c>
      <c r="F13" s="33" t="s">
        <v>68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14</v>
      </c>
      <c r="C14" s="29">
        <f>'Trimestre 2'!B1</f>
        <v>33820.42</v>
      </c>
      <c r="D14" s="29">
        <f>'Trimestre 2'!G1</f>
        <v>-16.304058613110069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81107.929999999993</v>
      </c>
      <c r="C1">
        <f>COUNTA(A4:A203)</f>
        <v>32</v>
      </c>
      <c r="G1" s="16">
        <f>IF(B1&lt;&gt;0,H1/B1,0)</f>
        <v>-26.234267105571554</v>
      </c>
      <c r="H1" s="15">
        <f>SUM(H4:H195)</f>
        <v>-2127807.1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870</v>
      </c>
      <c r="C4" s="13">
        <v>44233</v>
      </c>
      <c r="D4" s="13">
        <v>44208</v>
      </c>
      <c r="E4" s="13"/>
      <c r="F4" s="13"/>
      <c r="G4" s="1">
        <f>D4-C4-(F4-E4)</f>
        <v>-25</v>
      </c>
      <c r="H4" s="12">
        <f>B4*G4</f>
        <v>-21750</v>
      </c>
    </row>
    <row r="5" spans="1:8" x14ac:dyDescent="0.25">
      <c r="A5" s="19" t="s">
        <v>23</v>
      </c>
      <c r="B5" s="12">
        <v>779</v>
      </c>
      <c r="C5" s="13">
        <v>44231</v>
      </c>
      <c r="D5" s="13">
        <v>44208</v>
      </c>
      <c r="E5" s="13"/>
      <c r="F5" s="13"/>
      <c r="G5" s="1">
        <f t="shared" ref="G5:G68" si="0">D5-C5-(F5-E5)</f>
        <v>-23</v>
      </c>
      <c r="H5" s="12">
        <f t="shared" ref="H5:H68" si="1">B5*G5</f>
        <v>-17917</v>
      </c>
    </row>
    <row r="6" spans="1:8" x14ac:dyDescent="0.25">
      <c r="A6" s="19" t="s">
        <v>24</v>
      </c>
      <c r="B6" s="12">
        <v>2385</v>
      </c>
      <c r="C6" s="13">
        <v>44238</v>
      </c>
      <c r="D6" s="13">
        <v>44208</v>
      </c>
      <c r="E6" s="13"/>
      <c r="F6" s="13"/>
      <c r="G6" s="1">
        <f t="shared" si="0"/>
        <v>-30</v>
      </c>
      <c r="H6" s="12">
        <f t="shared" si="1"/>
        <v>-71550</v>
      </c>
    </row>
    <row r="7" spans="1:8" x14ac:dyDescent="0.25">
      <c r="A7" s="19" t="s">
        <v>25</v>
      </c>
      <c r="B7" s="12">
        <v>420</v>
      </c>
      <c r="C7" s="13">
        <v>44239</v>
      </c>
      <c r="D7" s="13">
        <v>44217</v>
      </c>
      <c r="E7" s="13"/>
      <c r="F7" s="13"/>
      <c r="G7" s="1">
        <f t="shared" si="0"/>
        <v>-22</v>
      </c>
      <c r="H7" s="12">
        <f t="shared" si="1"/>
        <v>-9240</v>
      </c>
    </row>
    <row r="8" spans="1:8" x14ac:dyDescent="0.25">
      <c r="A8" s="19" t="s">
        <v>26</v>
      </c>
      <c r="B8" s="12">
        <v>132.6</v>
      </c>
      <c r="C8" s="13">
        <v>44246</v>
      </c>
      <c r="D8" s="13">
        <v>44217</v>
      </c>
      <c r="E8" s="13"/>
      <c r="F8" s="13"/>
      <c r="G8" s="1">
        <f t="shared" si="0"/>
        <v>-29</v>
      </c>
      <c r="H8" s="12">
        <f t="shared" si="1"/>
        <v>-3845.3999999999996</v>
      </c>
    </row>
    <row r="9" spans="1:8" x14ac:dyDescent="0.25">
      <c r="A9" s="19" t="s">
        <v>27</v>
      </c>
      <c r="B9" s="12">
        <v>96</v>
      </c>
      <c r="C9" s="13">
        <v>44246</v>
      </c>
      <c r="D9" s="13">
        <v>44217</v>
      </c>
      <c r="E9" s="13"/>
      <c r="F9" s="13"/>
      <c r="G9" s="1">
        <f t="shared" si="0"/>
        <v>-29</v>
      </c>
      <c r="H9" s="12">
        <f t="shared" si="1"/>
        <v>-2784</v>
      </c>
    </row>
    <row r="10" spans="1:8" x14ac:dyDescent="0.25">
      <c r="A10" s="19" t="s">
        <v>28</v>
      </c>
      <c r="B10" s="12">
        <v>13120.07</v>
      </c>
      <c r="C10" s="13">
        <v>44248</v>
      </c>
      <c r="D10" s="13">
        <v>44222</v>
      </c>
      <c r="E10" s="13"/>
      <c r="F10" s="13"/>
      <c r="G10" s="1">
        <f t="shared" si="0"/>
        <v>-26</v>
      </c>
      <c r="H10" s="12">
        <f t="shared" si="1"/>
        <v>-341121.82</v>
      </c>
    </row>
    <row r="11" spans="1:8" x14ac:dyDescent="0.25">
      <c r="A11" s="19" t="s">
        <v>29</v>
      </c>
      <c r="B11" s="12">
        <v>423.06</v>
      </c>
      <c r="C11" s="13">
        <v>44251</v>
      </c>
      <c r="D11" s="13">
        <v>44222</v>
      </c>
      <c r="E11" s="13"/>
      <c r="F11" s="13"/>
      <c r="G11" s="1">
        <f t="shared" si="0"/>
        <v>-29</v>
      </c>
      <c r="H11" s="12">
        <f t="shared" si="1"/>
        <v>-12268.74</v>
      </c>
    </row>
    <row r="12" spans="1:8" x14ac:dyDescent="0.25">
      <c r="A12" s="19" t="s">
        <v>30</v>
      </c>
      <c r="B12" s="12">
        <v>373.55</v>
      </c>
      <c r="C12" s="13">
        <v>44251</v>
      </c>
      <c r="D12" s="13">
        <v>44222</v>
      </c>
      <c r="E12" s="13"/>
      <c r="F12" s="13"/>
      <c r="G12" s="1">
        <f t="shared" si="0"/>
        <v>-29</v>
      </c>
      <c r="H12" s="12">
        <f t="shared" si="1"/>
        <v>-10832.95</v>
      </c>
    </row>
    <row r="13" spans="1:8" x14ac:dyDescent="0.25">
      <c r="A13" s="19" t="s">
        <v>31</v>
      </c>
      <c r="B13" s="12">
        <v>3200</v>
      </c>
      <c r="C13" s="13">
        <v>44251</v>
      </c>
      <c r="D13" s="13">
        <v>44224</v>
      </c>
      <c r="E13" s="13"/>
      <c r="F13" s="13"/>
      <c r="G13" s="1">
        <f t="shared" si="0"/>
        <v>-27</v>
      </c>
      <c r="H13" s="12">
        <f t="shared" si="1"/>
        <v>-86400</v>
      </c>
    </row>
    <row r="14" spans="1:8" x14ac:dyDescent="0.25">
      <c r="A14" s="19" t="s">
        <v>32</v>
      </c>
      <c r="B14" s="12">
        <v>6700</v>
      </c>
      <c r="C14" s="13">
        <v>44231</v>
      </c>
      <c r="D14" s="13">
        <v>44224</v>
      </c>
      <c r="E14" s="13"/>
      <c r="F14" s="13"/>
      <c r="G14" s="1">
        <f t="shared" si="0"/>
        <v>-7</v>
      </c>
      <c r="H14" s="12">
        <f t="shared" si="1"/>
        <v>-46900</v>
      </c>
    </row>
    <row r="15" spans="1:8" x14ac:dyDescent="0.25">
      <c r="A15" s="19" t="s">
        <v>33</v>
      </c>
      <c r="B15" s="12">
        <v>216</v>
      </c>
      <c r="C15" s="13">
        <v>44259</v>
      </c>
      <c r="D15" s="13">
        <v>44230</v>
      </c>
      <c r="E15" s="13"/>
      <c r="F15" s="13"/>
      <c r="G15" s="1">
        <f t="shared" si="0"/>
        <v>-29</v>
      </c>
      <c r="H15" s="12">
        <f t="shared" si="1"/>
        <v>-6264</v>
      </c>
    </row>
    <row r="16" spans="1:8" x14ac:dyDescent="0.25">
      <c r="A16" s="19" t="s">
        <v>34</v>
      </c>
      <c r="B16" s="12">
        <v>30</v>
      </c>
      <c r="C16" s="13">
        <v>44260</v>
      </c>
      <c r="D16" s="13">
        <v>44230</v>
      </c>
      <c r="E16" s="13"/>
      <c r="F16" s="13"/>
      <c r="G16" s="1">
        <f t="shared" si="0"/>
        <v>-30</v>
      </c>
      <c r="H16" s="12">
        <f t="shared" si="1"/>
        <v>-900</v>
      </c>
    </row>
    <row r="17" spans="1:8" x14ac:dyDescent="0.25">
      <c r="A17" s="19" t="s">
        <v>35</v>
      </c>
      <c r="B17" s="12">
        <v>1755.16</v>
      </c>
      <c r="C17" s="13">
        <v>44260</v>
      </c>
      <c r="D17" s="13">
        <v>44230</v>
      </c>
      <c r="E17" s="13"/>
      <c r="F17" s="13"/>
      <c r="G17" s="1">
        <f t="shared" si="0"/>
        <v>-30</v>
      </c>
      <c r="H17" s="12">
        <f t="shared" si="1"/>
        <v>-52654.8</v>
      </c>
    </row>
    <row r="18" spans="1:8" x14ac:dyDescent="0.25">
      <c r="A18" s="19" t="s">
        <v>36</v>
      </c>
      <c r="B18" s="12">
        <v>300</v>
      </c>
      <c r="C18" s="13">
        <v>44269</v>
      </c>
      <c r="D18" s="13">
        <v>44242</v>
      </c>
      <c r="E18" s="13"/>
      <c r="F18" s="13"/>
      <c r="G18" s="1">
        <f t="shared" si="0"/>
        <v>-27</v>
      </c>
      <c r="H18" s="12">
        <f t="shared" si="1"/>
        <v>-8100</v>
      </c>
    </row>
    <row r="19" spans="1:8" x14ac:dyDescent="0.25">
      <c r="A19" s="19" t="s">
        <v>37</v>
      </c>
      <c r="B19" s="12">
        <v>800</v>
      </c>
      <c r="C19" s="13">
        <v>44272</v>
      </c>
      <c r="D19" s="13">
        <v>44249</v>
      </c>
      <c r="E19" s="13"/>
      <c r="F19" s="13"/>
      <c r="G19" s="1">
        <f t="shared" si="0"/>
        <v>-23</v>
      </c>
      <c r="H19" s="12">
        <f t="shared" si="1"/>
        <v>-18400</v>
      </c>
    </row>
    <row r="20" spans="1:8" x14ac:dyDescent="0.25">
      <c r="A20" s="19" t="s">
        <v>38</v>
      </c>
      <c r="B20" s="12">
        <v>409.8</v>
      </c>
      <c r="C20" s="13">
        <v>44279</v>
      </c>
      <c r="D20" s="13">
        <v>44249</v>
      </c>
      <c r="E20" s="13"/>
      <c r="F20" s="13"/>
      <c r="G20" s="1">
        <f t="shared" si="0"/>
        <v>-30</v>
      </c>
      <c r="H20" s="12">
        <f t="shared" si="1"/>
        <v>-12294</v>
      </c>
    </row>
    <row r="21" spans="1:8" x14ac:dyDescent="0.25">
      <c r="A21" s="19" t="s">
        <v>39</v>
      </c>
      <c r="B21" s="12">
        <v>655.75</v>
      </c>
      <c r="C21" s="13">
        <v>44290</v>
      </c>
      <c r="D21" s="13">
        <v>44263</v>
      </c>
      <c r="E21" s="13"/>
      <c r="F21" s="13"/>
      <c r="G21" s="1">
        <f t="shared" si="0"/>
        <v>-27</v>
      </c>
      <c r="H21" s="12">
        <f t="shared" si="1"/>
        <v>-17705.25</v>
      </c>
    </row>
    <row r="22" spans="1:8" x14ac:dyDescent="0.25">
      <c r="A22" s="19" t="s">
        <v>40</v>
      </c>
      <c r="B22" s="12">
        <v>1552</v>
      </c>
      <c r="C22" s="13">
        <v>44290</v>
      </c>
      <c r="D22" s="13">
        <v>44263</v>
      </c>
      <c r="E22" s="13"/>
      <c r="F22" s="13"/>
      <c r="G22" s="1">
        <f t="shared" si="0"/>
        <v>-27</v>
      </c>
      <c r="H22" s="12">
        <f t="shared" si="1"/>
        <v>-41904</v>
      </c>
    </row>
    <row r="23" spans="1:8" x14ac:dyDescent="0.25">
      <c r="A23" s="19" t="s">
        <v>41</v>
      </c>
      <c r="B23" s="12">
        <v>17555.78</v>
      </c>
      <c r="C23" s="13">
        <v>44290</v>
      </c>
      <c r="D23" s="13">
        <v>44263</v>
      </c>
      <c r="E23" s="13"/>
      <c r="F23" s="13"/>
      <c r="G23" s="1">
        <f t="shared" si="0"/>
        <v>-27</v>
      </c>
      <c r="H23" s="12">
        <f t="shared" si="1"/>
        <v>-474006.05999999994</v>
      </c>
    </row>
    <row r="24" spans="1:8" x14ac:dyDescent="0.25">
      <c r="A24" s="19" t="s">
        <v>42</v>
      </c>
      <c r="B24" s="12">
        <v>87.68</v>
      </c>
      <c r="C24" s="13">
        <v>44290</v>
      </c>
      <c r="D24" s="13">
        <v>44263</v>
      </c>
      <c r="E24" s="13"/>
      <c r="F24" s="13"/>
      <c r="G24" s="1">
        <f t="shared" si="0"/>
        <v>-27</v>
      </c>
      <c r="H24" s="12">
        <f t="shared" si="1"/>
        <v>-2367.36</v>
      </c>
    </row>
    <row r="25" spans="1:8" x14ac:dyDescent="0.25">
      <c r="A25" s="19" t="s">
        <v>43</v>
      </c>
      <c r="B25" s="12">
        <v>315</v>
      </c>
      <c r="C25" s="13">
        <v>44290</v>
      </c>
      <c r="D25" s="13">
        <v>44263</v>
      </c>
      <c r="E25" s="13"/>
      <c r="F25" s="13"/>
      <c r="G25" s="1">
        <f t="shared" si="0"/>
        <v>-27</v>
      </c>
      <c r="H25" s="12">
        <f t="shared" si="1"/>
        <v>-8505</v>
      </c>
    </row>
    <row r="26" spans="1:8" x14ac:dyDescent="0.25">
      <c r="A26" s="19" t="s">
        <v>44</v>
      </c>
      <c r="B26" s="12">
        <v>89.34</v>
      </c>
      <c r="C26" s="13">
        <v>44293</v>
      </c>
      <c r="D26" s="13">
        <v>44265</v>
      </c>
      <c r="E26" s="13"/>
      <c r="F26" s="13"/>
      <c r="G26" s="1">
        <f t="shared" si="0"/>
        <v>-28</v>
      </c>
      <c r="H26" s="12">
        <f t="shared" si="1"/>
        <v>-2501.52</v>
      </c>
    </row>
    <row r="27" spans="1:8" x14ac:dyDescent="0.25">
      <c r="A27" s="19" t="s">
        <v>45</v>
      </c>
      <c r="B27" s="12">
        <v>317</v>
      </c>
      <c r="C27" s="13">
        <v>44297</v>
      </c>
      <c r="D27" s="13">
        <v>44267</v>
      </c>
      <c r="E27" s="13"/>
      <c r="F27" s="13"/>
      <c r="G27" s="1">
        <f t="shared" si="0"/>
        <v>-30</v>
      </c>
      <c r="H27" s="12">
        <f t="shared" si="1"/>
        <v>-9510</v>
      </c>
    </row>
    <row r="28" spans="1:8" x14ac:dyDescent="0.25">
      <c r="A28" s="19" t="s">
        <v>46</v>
      </c>
      <c r="B28" s="12">
        <v>3100</v>
      </c>
      <c r="C28" s="13">
        <v>44297</v>
      </c>
      <c r="D28" s="13">
        <v>44267</v>
      </c>
      <c r="E28" s="13"/>
      <c r="F28" s="13"/>
      <c r="G28" s="1">
        <f t="shared" si="0"/>
        <v>-30</v>
      </c>
      <c r="H28" s="12">
        <f t="shared" si="1"/>
        <v>-93000</v>
      </c>
    </row>
    <row r="29" spans="1:8" x14ac:dyDescent="0.25">
      <c r="A29" s="19" t="s">
        <v>47</v>
      </c>
      <c r="B29" s="12">
        <v>1980</v>
      </c>
      <c r="C29" s="13">
        <v>44300</v>
      </c>
      <c r="D29" s="13">
        <v>44271</v>
      </c>
      <c r="E29" s="13"/>
      <c r="F29" s="13"/>
      <c r="G29" s="1">
        <f t="shared" si="0"/>
        <v>-29</v>
      </c>
      <c r="H29" s="12">
        <f t="shared" si="1"/>
        <v>-57420</v>
      </c>
    </row>
    <row r="30" spans="1:8" x14ac:dyDescent="0.25">
      <c r="A30" s="19" t="s">
        <v>48</v>
      </c>
      <c r="B30" s="12">
        <v>1020</v>
      </c>
      <c r="C30" s="13">
        <v>44301</v>
      </c>
      <c r="D30" s="13">
        <v>44271</v>
      </c>
      <c r="E30" s="13"/>
      <c r="F30" s="13"/>
      <c r="G30" s="1">
        <f t="shared" si="0"/>
        <v>-30</v>
      </c>
      <c r="H30" s="12">
        <f t="shared" si="1"/>
        <v>-30600</v>
      </c>
    </row>
    <row r="31" spans="1:8" x14ac:dyDescent="0.25">
      <c r="A31" s="19" t="s">
        <v>49</v>
      </c>
      <c r="B31" s="12">
        <v>20120.89</v>
      </c>
      <c r="C31" s="13">
        <v>44301</v>
      </c>
      <c r="D31" s="13">
        <v>44271</v>
      </c>
      <c r="E31" s="13"/>
      <c r="F31" s="13"/>
      <c r="G31" s="1">
        <f t="shared" si="0"/>
        <v>-30</v>
      </c>
      <c r="H31" s="12">
        <f t="shared" si="1"/>
        <v>-603626.69999999995</v>
      </c>
    </row>
    <row r="32" spans="1:8" x14ac:dyDescent="0.25">
      <c r="A32" s="19" t="s">
        <v>50</v>
      </c>
      <c r="B32" s="12">
        <v>272.25</v>
      </c>
      <c r="C32" s="13">
        <v>44301</v>
      </c>
      <c r="D32" s="13">
        <v>44271</v>
      </c>
      <c r="E32" s="13"/>
      <c r="F32" s="13"/>
      <c r="G32" s="1">
        <f t="shared" si="0"/>
        <v>-30</v>
      </c>
      <c r="H32" s="12">
        <f t="shared" si="1"/>
        <v>-8167.5</v>
      </c>
    </row>
    <row r="33" spans="1:8" x14ac:dyDescent="0.25">
      <c r="A33" s="19" t="s">
        <v>51</v>
      </c>
      <c r="B33" s="12">
        <v>325</v>
      </c>
      <c r="C33" s="13">
        <v>44302</v>
      </c>
      <c r="D33" s="13">
        <v>44279</v>
      </c>
      <c r="E33" s="13"/>
      <c r="F33" s="13"/>
      <c r="G33" s="1">
        <f t="shared" si="0"/>
        <v>-23</v>
      </c>
      <c r="H33" s="12">
        <f t="shared" si="1"/>
        <v>-7475</v>
      </c>
    </row>
    <row r="34" spans="1:8" x14ac:dyDescent="0.25">
      <c r="A34" s="19" t="s">
        <v>52</v>
      </c>
      <c r="B34" s="12">
        <v>1557</v>
      </c>
      <c r="C34" s="13">
        <v>44307</v>
      </c>
      <c r="D34" s="13">
        <v>44279</v>
      </c>
      <c r="E34" s="13"/>
      <c r="F34" s="13"/>
      <c r="G34" s="1">
        <f t="shared" si="0"/>
        <v>-28</v>
      </c>
      <c r="H34" s="12">
        <f t="shared" si="1"/>
        <v>-43596</v>
      </c>
    </row>
    <row r="35" spans="1:8" x14ac:dyDescent="0.25">
      <c r="A35" s="19" t="s">
        <v>53</v>
      </c>
      <c r="B35" s="12">
        <v>150</v>
      </c>
      <c r="C35" s="13">
        <v>44307</v>
      </c>
      <c r="D35" s="13">
        <v>44279</v>
      </c>
      <c r="E35" s="13"/>
      <c r="F35" s="13"/>
      <c r="G35" s="1">
        <f t="shared" si="0"/>
        <v>-28</v>
      </c>
      <c r="H35" s="12">
        <f t="shared" si="1"/>
        <v>-4200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33820.42</v>
      </c>
      <c r="C1">
        <f>COUNTA(A4:A203)</f>
        <v>14</v>
      </c>
      <c r="G1" s="16">
        <f>IF(B1&lt;&gt;0,H1/B1,0)</f>
        <v>-16.304058613110069</v>
      </c>
      <c r="H1" s="15">
        <f>SUM(H4:H195)</f>
        <v>-551410.11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54</v>
      </c>
      <c r="B4" s="12">
        <v>2065.5700000000002</v>
      </c>
      <c r="C4" s="13">
        <v>44322</v>
      </c>
      <c r="D4" s="13">
        <v>44294</v>
      </c>
      <c r="E4" s="13"/>
      <c r="F4" s="13"/>
      <c r="G4" s="1">
        <f>D4-C4-(F4-E4)</f>
        <v>-28</v>
      </c>
      <c r="H4" s="12">
        <f>B4*G4</f>
        <v>-57835.960000000006</v>
      </c>
    </row>
    <row r="5" spans="1:8" x14ac:dyDescent="0.25">
      <c r="A5" s="19" t="s">
        <v>55</v>
      </c>
      <c r="B5" s="12">
        <v>420</v>
      </c>
      <c r="C5" s="13">
        <v>44322</v>
      </c>
      <c r="D5" s="13">
        <v>44294</v>
      </c>
      <c r="E5" s="13"/>
      <c r="F5" s="13"/>
      <c r="G5" s="1">
        <f t="shared" ref="G5:G68" si="0">D5-C5-(F5-E5)</f>
        <v>-28</v>
      </c>
      <c r="H5" s="12">
        <f t="shared" ref="H5:H68" si="1">B5*G5</f>
        <v>-11760</v>
      </c>
    </row>
    <row r="6" spans="1:8" x14ac:dyDescent="0.25">
      <c r="A6" s="19" t="s">
        <v>56</v>
      </c>
      <c r="B6" s="12">
        <v>144</v>
      </c>
      <c r="C6" s="13">
        <v>44322</v>
      </c>
      <c r="D6" s="13">
        <v>44294</v>
      </c>
      <c r="E6" s="13"/>
      <c r="F6" s="13"/>
      <c r="G6" s="1">
        <f t="shared" si="0"/>
        <v>-28</v>
      </c>
      <c r="H6" s="12">
        <f t="shared" si="1"/>
        <v>-4032</v>
      </c>
    </row>
    <row r="7" spans="1:8" x14ac:dyDescent="0.25">
      <c r="A7" s="19" t="s">
        <v>57</v>
      </c>
      <c r="B7" s="12">
        <v>2780</v>
      </c>
      <c r="C7" s="13">
        <v>44322</v>
      </c>
      <c r="D7" s="13">
        <v>44294</v>
      </c>
      <c r="E7" s="13"/>
      <c r="F7" s="13"/>
      <c r="G7" s="1">
        <f t="shared" si="0"/>
        <v>-28</v>
      </c>
      <c r="H7" s="12">
        <f t="shared" si="1"/>
        <v>-77840</v>
      </c>
    </row>
    <row r="8" spans="1:8" x14ac:dyDescent="0.25">
      <c r="A8" s="19" t="s">
        <v>58</v>
      </c>
      <c r="B8" s="12">
        <v>9180</v>
      </c>
      <c r="C8" s="13">
        <v>44287</v>
      </c>
      <c r="D8" s="13">
        <v>44294</v>
      </c>
      <c r="E8" s="13"/>
      <c r="F8" s="13"/>
      <c r="G8" s="1">
        <f t="shared" si="0"/>
        <v>7</v>
      </c>
      <c r="H8" s="12">
        <f t="shared" si="1"/>
        <v>64260</v>
      </c>
    </row>
    <row r="9" spans="1:8" x14ac:dyDescent="0.25">
      <c r="A9" s="19" t="s">
        <v>59</v>
      </c>
      <c r="B9" s="12">
        <v>75.150000000000006</v>
      </c>
      <c r="C9" s="13">
        <v>44332</v>
      </c>
      <c r="D9" s="13">
        <v>44306</v>
      </c>
      <c r="E9" s="13"/>
      <c r="F9" s="13"/>
      <c r="G9" s="1">
        <f t="shared" si="0"/>
        <v>-26</v>
      </c>
      <c r="H9" s="12">
        <f t="shared" si="1"/>
        <v>-1953.9</v>
      </c>
    </row>
    <row r="10" spans="1:8" x14ac:dyDescent="0.25">
      <c r="A10" s="19" t="s">
        <v>60</v>
      </c>
      <c r="B10" s="12">
        <v>385</v>
      </c>
      <c r="C10" s="13">
        <v>44330</v>
      </c>
      <c r="D10" s="13">
        <v>44306</v>
      </c>
      <c r="E10" s="13"/>
      <c r="F10" s="13"/>
      <c r="G10" s="1">
        <f t="shared" si="0"/>
        <v>-24</v>
      </c>
      <c r="H10" s="12">
        <f t="shared" si="1"/>
        <v>-9240</v>
      </c>
    </row>
    <row r="11" spans="1:8" x14ac:dyDescent="0.25">
      <c r="A11" s="19" t="s">
        <v>61</v>
      </c>
      <c r="B11" s="12">
        <v>35</v>
      </c>
      <c r="C11" s="13">
        <v>44330</v>
      </c>
      <c r="D11" s="13">
        <v>44306</v>
      </c>
      <c r="E11" s="13"/>
      <c r="F11" s="13"/>
      <c r="G11" s="1">
        <f t="shared" si="0"/>
        <v>-24</v>
      </c>
      <c r="H11" s="12">
        <f t="shared" si="1"/>
        <v>-840</v>
      </c>
    </row>
    <row r="12" spans="1:8" x14ac:dyDescent="0.25">
      <c r="A12" s="19" t="s">
        <v>62</v>
      </c>
      <c r="B12" s="12">
        <v>105</v>
      </c>
      <c r="C12" s="13">
        <v>44330</v>
      </c>
      <c r="D12" s="13">
        <v>44306</v>
      </c>
      <c r="E12" s="13"/>
      <c r="F12" s="13"/>
      <c r="G12" s="1">
        <f t="shared" si="0"/>
        <v>-24</v>
      </c>
      <c r="H12" s="12">
        <f t="shared" si="1"/>
        <v>-2520</v>
      </c>
    </row>
    <row r="13" spans="1:8" x14ac:dyDescent="0.25">
      <c r="A13" s="19" t="s">
        <v>63</v>
      </c>
      <c r="B13" s="12">
        <v>18067.21</v>
      </c>
      <c r="C13" s="13">
        <v>44330</v>
      </c>
      <c r="D13" s="13">
        <v>44306</v>
      </c>
      <c r="E13" s="13"/>
      <c r="F13" s="13"/>
      <c r="G13" s="1">
        <f t="shared" si="0"/>
        <v>-24</v>
      </c>
      <c r="H13" s="12">
        <f t="shared" si="1"/>
        <v>-433613.04</v>
      </c>
    </row>
    <row r="14" spans="1:8" x14ac:dyDescent="0.25">
      <c r="A14" s="19" t="s">
        <v>64</v>
      </c>
      <c r="B14" s="12">
        <v>153</v>
      </c>
      <c r="C14" s="13">
        <v>44336</v>
      </c>
      <c r="D14" s="13">
        <v>44309</v>
      </c>
      <c r="E14" s="13"/>
      <c r="F14" s="13"/>
      <c r="G14" s="1">
        <f t="shared" si="0"/>
        <v>-27</v>
      </c>
      <c r="H14" s="12">
        <f t="shared" si="1"/>
        <v>-4131</v>
      </c>
    </row>
    <row r="15" spans="1:8" x14ac:dyDescent="0.25">
      <c r="A15" s="19" t="s">
        <v>65</v>
      </c>
      <c r="B15" s="12">
        <v>170.49</v>
      </c>
      <c r="C15" s="13">
        <v>44338</v>
      </c>
      <c r="D15" s="13">
        <v>44309</v>
      </c>
      <c r="E15" s="13"/>
      <c r="F15" s="13"/>
      <c r="G15" s="1">
        <f t="shared" si="0"/>
        <v>-29</v>
      </c>
      <c r="H15" s="12">
        <f t="shared" si="1"/>
        <v>-4944.21</v>
      </c>
    </row>
    <row r="16" spans="1:8" x14ac:dyDescent="0.25">
      <c r="A16" s="19" t="s">
        <v>66</v>
      </c>
      <c r="B16" s="12">
        <v>210</v>
      </c>
      <c r="C16" s="13">
        <v>44338</v>
      </c>
      <c r="D16" s="13">
        <v>44309</v>
      </c>
      <c r="E16" s="13"/>
      <c r="F16" s="13"/>
      <c r="G16" s="1">
        <f t="shared" si="0"/>
        <v>-29</v>
      </c>
      <c r="H16" s="12">
        <f t="shared" si="1"/>
        <v>-6090</v>
      </c>
    </row>
    <row r="17" spans="1:8" x14ac:dyDescent="0.25">
      <c r="A17" s="19" t="s">
        <v>67</v>
      </c>
      <c r="B17" s="12">
        <v>30</v>
      </c>
      <c r="C17" s="13">
        <v>44338</v>
      </c>
      <c r="D17" s="13">
        <v>44309</v>
      </c>
      <c r="E17" s="13"/>
      <c r="F17" s="13"/>
      <c r="G17" s="1">
        <f t="shared" si="0"/>
        <v>-29</v>
      </c>
      <c r="H17" s="12">
        <f t="shared" si="1"/>
        <v>-870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2021-04-30T09:02:41Z</dcterms:modified>
</cp:coreProperties>
</file>